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Desktop\SEASON 24-25\ARTICLES\"/>
    </mc:Choice>
  </mc:AlternateContent>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Q35" i="15"/>
  <c r="Z35" i="15" s="1"/>
  <c r="P35" i="15"/>
  <c r="L35" i="15"/>
  <c r="K35" i="15"/>
  <c r="J35" i="15"/>
  <c r="G35" i="15"/>
  <c r="Q34" i="15"/>
  <c r="P34" i="15"/>
  <c r="L34" i="15"/>
  <c r="K34" i="15"/>
  <c r="Z34" i="15" s="1"/>
  <c r="J34" i="15"/>
  <c r="G34" i="15"/>
  <c r="Q33" i="15"/>
  <c r="Z33" i="15" s="1"/>
  <c r="P33" i="15"/>
  <c r="L33" i="15"/>
  <c r="K33" i="15"/>
  <c r="J33" i="15"/>
  <c r="G33" i="15"/>
  <c r="Q32" i="15"/>
  <c r="P32" i="15"/>
  <c r="L32" i="15"/>
  <c r="K32" i="15"/>
  <c r="M32" i="15" s="1"/>
  <c r="J32" i="15"/>
  <c r="G32" i="15"/>
  <c r="Q31" i="15"/>
  <c r="Z31" i="15" s="1"/>
  <c r="P31" i="15"/>
  <c r="L31" i="15"/>
  <c r="K31" i="15"/>
  <c r="J31" i="15"/>
  <c r="G31" i="15"/>
  <c r="Q30" i="15"/>
  <c r="P30" i="15"/>
  <c r="L30" i="15"/>
  <c r="K30" i="15"/>
  <c r="M30" i="15" s="1"/>
  <c r="J30" i="15"/>
  <c r="G30" i="15"/>
  <c r="Q29" i="15"/>
  <c r="Z29" i="15" s="1"/>
  <c r="P29" i="15"/>
  <c r="L29" i="15"/>
  <c r="K29" i="15"/>
  <c r="J29" i="15"/>
  <c r="G29" i="15"/>
  <c r="Z28" i="15"/>
  <c r="Q28" i="15"/>
  <c r="P28" i="15"/>
  <c r="L28" i="15"/>
  <c r="K28" i="15"/>
  <c r="M28" i="15" s="1"/>
  <c r="J28" i="15"/>
  <c r="G28" i="15"/>
  <c r="Q27" i="15"/>
  <c r="Z27" i="15" s="1"/>
  <c r="P27" i="15"/>
  <c r="L27" i="15"/>
  <c r="K27" i="15"/>
  <c r="J27" i="15"/>
  <c r="G27" i="15"/>
  <c r="Q26" i="15"/>
  <c r="Z26" i="15" s="1"/>
  <c r="P26" i="15"/>
  <c r="L26" i="15"/>
  <c r="K26" i="15"/>
  <c r="M26" i="15" s="1"/>
  <c r="J26" i="15"/>
  <c r="G26" i="15"/>
  <c r="Q25" i="15"/>
  <c r="Z25" i="15" s="1"/>
  <c r="P25" i="15"/>
  <c r="L25" i="15"/>
  <c r="K25" i="15"/>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M27" i="15" l="1"/>
  <c r="M31" i="15"/>
  <c r="Z32" i="15"/>
  <c r="Z17" i="15"/>
  <c r="Z30" i="15"/>
  <c r="M25" i="15"/>
  <c r="M29" i="15"/>
  <c r="M33" i="15"/>
  <c r="M35" i="15"/>
  <c r="Z26" i="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<sst xmlns="http://schemas.openxmlformats.org/spreadsheetml/2006/main" count="536" uniqueCount="260">
  <si>
    <t>VYHODNOTENIE HERNEJ ŠTATISTKY</t>
  </si>
  <si>
    <t>2023/24</t>
  </si>
  <si>
    <t>DOMÁCI</t>
  </si>
  <si>
    <t>:</t>
  </si>
  <si>
    <t>HOSTIA</t>
  </si>
  <si>
    <t>YOUNG ANGELS U15 Košice</t>
  </si>
  <si>
    <t>YOUNG ANGELS U19 KOŠICE</t>
  </si>
  <si>
    <t>KONEČNÝ VÝSLEDOK</t>
  </si>
  <si>
    <t>ČÍSLO STRETNUTIA</t>
  </si>
  <si>
    <t>STAV PO 1. ŠTVRTINE</t>
  </si>
  <si>
    <t>DÁTUM</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</si>
  <si>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</si>
  <si>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</si>
  <si>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</si>
  <si>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</si>
  <si>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</si>
  <si>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</si>
  <si>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</si>
  <si>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</si>
  <si>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</si>
  <si>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</si>
  <si>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</si>
  <si>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</si>
  <si>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</si>
  <si>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</si>
  <si>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</si>
  <si>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</si>
  <si>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</si>
  <si>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</si>
  <si>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</si>
  <si>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</si>
  <si>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</si>
  <si>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</si>
  <si>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</si>
  <si>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</si>
  <si>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</si>
  <si>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</si>
  <si>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</si>
  <si>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</si>
  <si>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</si>
  <si>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</si>
  <si>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</si>
  <si>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</si>
  <si>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</si>
  <si>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</si>
  <si>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</si>
  <si>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</si>
  <si>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</si>
  <si>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</si>
  <si>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</si>
  <si>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</si>
  <si>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</si>
  <si>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</si>
  <si>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</si>
  <si>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ČERVEŇÁKOVÁ Sára</t>
  </si>
  <si>
    <t>1. liga muži a 1. liga Mladí muži U23</t>
  </si>
  <si>
    <t>8</t>
  </si>
  <si>
    <t>HOSOVÁ Nina</t>
  </si>
  <si>
    <t>1. liga ženy, U23 a U19</t>
  </si>
  <si>
    <t>9</t>
  </si>
  <si>
    <t>ŽIGRAYOVÁ Nela</t>
  </si>
  <si>
    <t>12</t>
  </si>
  <si>
    <t>BILÁKOVÁ Liliana</t>
  </si>
  <si>
    <t>14</t>
  </si>
  <si>
    <t>SPIŠÁKOVÁ Bianka</t>
  </si>
  <si>
    <t>15</t>
  </si>
  <si>
    <t>MINÁRIKOVÁ Emma</t>
  </si>
  <si>
    <t>17</t>
  </si>
  <si>
    <t>ŠAKOVÁ Tereza</t>
  </si>
  <si>
    <t>Juniori U19</t>
  </si>
  <si>
    <t>Kadeti U17</t>
  </si>
  <si>
    <t>20</t>
  </si>
  <si>
    <t>RUSIČ Kimimela</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</si>
  <si>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</si>
  <si>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</si>
  <si>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</si>
  <si>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</si>
  <si>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</si>
  <si>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</si>
  <si>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</si>
  <si>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</si>
  <si>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</si>
  <si>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</si>
  <si>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</si>
  <si>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</si>
  <si>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</si>
  <si>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</si>
  <si>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</si>
  <si>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</si>
  <si>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</si>
  <si>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</si>
  <si>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</si>
  <si>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</si>
  <si>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</si>
  <si>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</si>
  <si>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</si>
  <si>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</si>
  <si>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</si>
  <si>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</si>
  <si>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</si>
  <si>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</si>
  <si>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</si>
  <si>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</si>
  <si>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</si>
  <si>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</si>
  <si>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</si>
  <si>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</si>
  <si>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</si>
  <si>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</si>
  <si>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</si>
  <si>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</si>
  <si>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</si>
  <si>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</si>
  <si>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</si>
  <si>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</si>
  <si>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</si>
  <si>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</si>
  <si>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</si>
  <si>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</si>
  <si>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</si>
  <si>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</si>
  <si>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</si>
  <si>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</si>
  <si>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</si>
  <si>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</si>
  <si>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</si>
  <si>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</si>
  <si>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</si>
  <si>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</si>
  <si>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</si>
  <si>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</si>
  <si>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</si>
  <si>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</si>
  <si>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</si>
  <si>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</si>
  <si>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</si>
  <si>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</si>
  <si>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</si>
  <si>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</si>
  <si>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</si>
  <si>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</si>
  <si>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</si>
  <si>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</si>
  <si>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</si>
  <si>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</si>
  <si>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</si>
  <si>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</si>
  <si>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</si>
  <si>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</si>
  <si>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</si>
  <si>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</si>
  <si>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</si>
  <si>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</si>
  <si>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</si>
  <si>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</si>
  <si>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</si>
  <si>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</si>
  <si>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</si>
  <si>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</si>
  <si>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</si>
  <si>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</si>
  <si>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</si>
  <si>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</si>
  <si>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</si>
  <si>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</si>
  <si>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</si>
  <si>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</si>
  <si>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</si>
  <si>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</si>
  <si>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</si>
  <si>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</si>
  <si>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</si>
  <si>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</si>
  <si>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</si>
  <si>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</si>
  <si>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</si>
  <si>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</si>
  <si>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</si>
  <si>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</si>
  <si>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</si>
  <si>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</si>
  <si>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</si>
  <si>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</si>
  <si>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</si>
  <si>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</si>
  <si>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</si>
  <si>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</si>
  <si>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</si>
  <si>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</si>
  <si>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</si>
  <si>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</si>
  <si>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</si>
  <si>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</si>
  <si>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</si>
  <si>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</si>
  <si>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</si>
  <si>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</si>
  <si>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</si>
  <si>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</si>
  <si>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</si>
  <si>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</si>
  <si>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</si>
  <si>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</si>
  <si>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</si>
  <si>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</si>
  <si>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</si>
  <si>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</si>
  <si>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</si>
  <si>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</si>
  <si>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</si>
  <si>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</si>
  <si>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</si>
  <si>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</si>
  <si>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</si>
  <si>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</si>
  <si>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</si>
  <si>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</si>
  <si>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</si>
  <si>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</si>
  <si>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</si>
  <si>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</si>
  <si>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</si>
  <si>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</si>
  <si>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</si>
  <si>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</si>
  <si>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</si>
  <si>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</si>
  <si>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</si>
  <si>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</si>
  <si>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</si>
  <si>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</si>
  <si>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</si>
  <si>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</si>
  <si>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</si>
  <si>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</si>
  <si>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</si>
  <si>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</si>
  <si>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</si>
  <si>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</si>
  <si>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</si>
  <si>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</si>
  <si>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</si>
  <si>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</si>
  <si>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</si>
  <si>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</si>
  <si>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</si>
  <si>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</si>
  <si>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</si>
  <si>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</si>
  <si>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</si>
  <si>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</si>
  <si>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</si>
  <si>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</si>
  <si>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</si>
  <si>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</si>
  <si>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</si>
  <si>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</si>
  <si>
    <t>Klokani Ivanka pri Dunaji</t>
  </si>
  <si>
    <t>VIŠNIAROVÁ Kamila</t>
  </si>
  <si>
    <t>GALÁDOVÁ Helena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</si>
</sst>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3" fillId="2" borderId="59" xfId="0" applyFont="1" applyFill="1" applyBorder="1" applyAlignment="1" applyProtection="1">
      <alignment horizontal="center" vertical="center" wrapText="1"/>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e" xfId="0" builtinId="0"/>
    <cellStyle name="Percentá" xfId="1" builtinId="5"/>
  </cellStyles>
  <dxfs count="8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F26" sqref="F2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257</v>
      </c>
      <c r="E4" s="254"/>
      <c r="F4" s="254"/>
      <c r="G4" s="254"/>
      <c r="H4" s="254"/>
      <c r="I4" s="254"/>
      <c r="J4" s="254"/>
      <c r="K4" s="254"/>
      <c r="L4" s="255"/>
      <c r="M4" s="3" t="s">
        <v>3</v>
      </c>
      <c r="N4" s="253" t="s">
        <v>5</v>
      </c>
      <c r="O4" s="254" t="s">
        <v>6</v>
      </c>
      <c r="P4" s="254" t="s">
        <v>6</v>
      </c>
      <c r="Q4" s="254" t="s">
        <v>6</v>
      </c>
      <c r="R4" s="254" t="s">
        <v>6</v>
      </c>
      <c r="S4" s="254" t="s">
        <v>6</v>
      </c>
      <c r="T4" s="254" t="s">
        <v>6</v>
      </c>
      <c r="U4" s="255" t="s">
        <v>6</v>
      </c>
      <c r="V4" s="6"/>
      <c r="W4" s="3"/>
      <c r="X4" s="3"/>
      <c r="Y4" s="3"/>
      <c r="Z4" s="3"/>
      <c r="AA4" s="3"/>
    </row>
    <row r="5" spans="1:36" ht="13.5" thickBot="1" x14ac:dyDescent="0.3">
      <c r="A5" s="3"/>
      <c r="B5" s="3"/>
      <c r="C5" s="7" t="s">
        <v>7</v>
      </c>
      <c r="D5" s="253">
        <v>60</v>
      </c>
      <c r="E5" s="254"/>
      <c r="F5" s="254"/>
      <c r="G5" s="254"/>
      <c r="H5" s="254"/>
      <c r="I5" s="254"/>
      <c r="J5" s="254"/>
      <c r="K5" s="254"/>
      <c r="L5" s="255"/>
      <c r="M5" s="3" t="s">
        <v>3</v>
      </c>
      <c r="N5" s="253">
        <v>40</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23508</v>
      </c>
      <c r="F7" s="251"/>
      <c r="G7" s="251"/>
      <c r="H7" s="251"/>
      <c r="I7" s="251"/>
      <c r="J7" s="251"/>
      <c r="K7" s="251"/>
      <c r="L7" s="252"/>
      <c r="M7" s="3"/>
      <c r="N7" s="9"/>
      <c r="O7" s="9"/>
      <c r="P7" s="244" t="s">
        <v>9</v>
      </c>
      <c r="Q7" s="259"/>
      <c r="R7" s="259"/>
      <c r="S7" s="259"/>
      <c r="T7" s="259"/>
      <c r="U7" s="259"/>
      <c r="V7" s="259"/>
      <c r="W7" s="260"/>
      <c r="X7" s="84">
        <v>12</v>
      </c>
      <c r="Y7" s="10">
        <v>10</v>
      </c>
      <c r="Z7" s="3"/>
      <c r="AA7" s="11" t="str">
        <f>D4</f>
        <v>Klokani Ivanka pri Dunaji</v>
      </c>
    </row>
    <row r="8" spans="1:36" ht="13.5" customHeight="1" x14ac:dyDescent="0.25">
      <c r="A8" s="3"/>
      <c r="B8" s="3"/>
      <c r="C8" s="246" t="s">
        <v>10</v>
      </c>
      <c r="D8" s="247"/>
      <c r="E8" s="232">
        <v>45703</v>
      </c>
      <c r="F8" s="233"/>
      <c r="G8" s="233"/>
      <c r="H8" s="233"/>
      <c r="I8" s="233"/>
      <c r="J8" s="233"/>
      <c r="K8" s="233"/>
      <c r="L8" s="234"/>
      <c r="M8" s="3"/>
      <c r="N8" s="9"/>
      <c r="O8" s="9"/>
      <c r="P8" s="246" t="s">
        <v>11</v>
      </c>
      <c r="Q8" s="261"/>
      <c r="R8" s="261"/>
      <c r="S8" s="261"/>
      <c r="T8" s="261"/>
      <c r="U8" s="261"/>
      <c r="V8" s="261"/>
      <c r="W8" s="262"/>
      <c r="X8" s="85">
        <v>35</v>
      </c>
      <c r="Y8" s="12">
        <v>24</v>
      </c>
      <c r="Z8" s="3"/>
      <c r="AA8" s="11" t="str">
        <f>N4</f>
        <v>YOUNG ANGELS U15 Košice</v>
      </c>
    </row>
    <row r="9" spans="1:36" ht="13.5" customHeight="1" x14ac:dyDescent="0.25">
      <c r="A9" s="3"/>
      <c r="B9" s="3"/>
      <c r="C9" s="246" t="s">
        <v>12</v>
      </c>
      <c r="D9" s="247"/>
      <c r="E9" s="235" t="s">
        <v>13</v>
      </c>
      <c r="F9" s="236"/>
      <c r="G9" s="236"/>
      <c r="H9" s="236"/>
      <c r="I9" s="236"/>
      <c r="J9" s="236"/>
      <c r="K9" s="236"/>
      <c r="L9" s="237"/>
      <c r="M9" s="3"/>
      <c r="N9" s="9"/>
      <c r="O9" s="9"/>
      <c r="P9" s="246" t="s">
        <v>14</v>
      </c>
      <c r="Q9" s="261"/>
      <c r="R9" s="261"/>
      <c r="S9" s="261"/>
      <c r="T9" s="261"/>
      <c r="U9" s="261"/>
      <c r="V9" s="261"/>
      <c r="W9" s="262"/>
      <c r="X9" s="85">
        <v>50</v>
      </c>
      <c r="Y9" s="12">
        <v>33</v>
      </c>
      <c r="Z9" s="3"/>
      <c r="AA9" s="3"/>
    </row>
    <row r="10" spans="1:36" ht="13.5" customHeight="1" x14ac:dyDescent="0.25">
      <c r="A10" s="3"/>
      <c r="B10" s="3"/>
      <c r="C10" s="246" t="s">
        <v>15</v>
      </c>
      <c r="D10" s="247"/>
      <c r="E10" s="238" t="s">
        <v>16</v>
      </c>
      <c r="F10" s="239"/>
      <c r="G10" s="239"/>
      <c r="H10" s="239"/>
      <c r="I10" s="239"/>
      <c r="J10" s="239"/>
      <c r="K10" s="239"/>
      <c r="L10" s="240"/>
      <c r="M10" s="3"/>
      <c r="N10" s="9"/>
      <c r="O10" s="9"/>
      <c r="P10" s="246" t="s">
        <v>17</v>
      </c>
      <c r="Q10" s="261"/>
      <c r="R10" s="261"/>
      <c r="S10" s="261"/>
      <c r="T10" s="261"/>
      <c r="U10" s="261"/>
      <c r="V10" s="261"/>
      <c r="W10" s="262"/>
      <c r="X10" s="85">
        <v>60</v>
      </c>
      <c r="Y10" s="12">
        <v>40</v>
      </c>
      <c r="Z10" s="3"/>
      <c r="AA10" s="3"/>
    </row>
    <row r="11" spans="1:36" ht="13.5" customHeight="1" thickBot="1" x14ac:dyDescent="0.3">
      <c r="A11" s="3"/>
      <c r="B11" s="3"/>
      <c r="C11" s="248" t="s">
        <v>18</v>
      </c>
      <c r="D11" s="249"/>
      <c r="E11" s="241" t="s">
        <v>5</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50</v>
      </c>
      <c r="C16" s="18" t="s">
        <v>51</v>
      </c>
      <c r="D16" s="19">
        <v>21</v>
      </c>
      <c r="E16" s="20">
        <v>1</v>
      </c>
      <c r="F16" s="21">
        <v>12</v>
      </c>
      <c r="G16" s="116">
        <f>IFERROR((E16/F16*100),0)</f>
        <v>8.3333333333333321</v>
      </c>
      <c r="H16" s="20">
        <v>0</v>
      </c>
      <c r="I16" s="21">
        <v>2</v>
      </c>
      <c r="J16" s="116">
        <f>IFERROR((H16/I16*100),0)</f>
        <v>0</v>
      </c>
      <c r="K16" s="22">
        <f>E16+H16</f>
        <v>1</v>
      </c>
      <c r="L16" s="23">
        <f>F16+I16</f>
        <v>14</v>
      </c>
      <c r="M16" s="116">
        <f>IFERROR((K16/L16*100),0)</f>
        <v>7.1428571428571423</v>
      </c>
      <c r="N16" s="20">
        <v>2</v>
      </c>
      <c r="O16" s="21">
        <v>4</v>
      </c>
      <c r="P16" s="119">
        <f>IFERROR((N16/O16*100),0)</f>
        <v>50</v>
      </c>
      <c r="Q16" s="24">
        <f>(E16*2)+(H16*3)+(N16*1)</f>
        <v>4</v>
      </c>
      <c r="R16" s="20">
        <v>0</v>
      </c>
      <c r="S16" s="21">
        <v>1</v>
      </c>
      <c r="T16" s="21">
        <v>4</v>
      </c>
      <c r="U16" s="21">
        <v>2</v>
      </c>
      <c r="V16" s="21">
        <v>2</v>
      </c>
      <c r="W16" s="21">
        <v>0</v>
      </c>
      <c r="X16" s="21">
        <v>0</v>
      </c>
      <c r="Y16" s="25">
        <v>6</v>
      </c>
      <c r="Z16" s="80">
        <f>(Q16+R16+S16+T16+V16+W16)-((L16-K16)+(O16-N16)+U16)</f>
        <v>-6</v>
      </c>
      <c r="AA16" s="112" t="s">
        <v>43</v>
      </c>
      <c r="AG16" s="17"/>
      <c r="AH16"/>
      <c r="AI16"/>
      <c r="AJ16"/>
    </row>
    <row r="17" spans="1:36" ht="15" x14ac:dyDescent="0.25">
      <c r="A17" s="3"/>
      <c r="B17" s="88" t="s">
        <v>53</v>
      </c>
      <c r="C17" s="26" t="s">
        <v>54</v>
      </c>
      <c r="D17" s="27">
        <v>19</v>
      </c>
      <c r="E17" s="28">
        <v>1</v>
      </c>
      <c r="F17" s="29">
        <v>4</v>
      </c>
      <c r="G17" s="117">
        <f t="shared" ref="G17:G35" si="0">IFERROR((E17/F17*100),0)</f>
        <v>25</v>
      </c>
      <c r="H17" s="28">
        <v>0</v>
      </c>
      <c r="I17" s="29">
        <v>1</v>
      </c>
      <c r="J17" s="117">
        <f t="shared" ref="J17:J37" si="1">IFERROR((H17/I17*100),0)</f>
        <v>0</v>
      </c>
      <c r="K17" s="30">
        <f>E17+H17</f>
        <v>1</v>
      </c>
      <c r="L17" s="31">
        <f t="shared" ref="L17:L35" si="2">F17+I17</f>
        <v>5</v>
      </c>
      <c r="M17" s="117">
        <f t="shared" ref="M17:M35" si="3">IFERROR((K17/L17*100),0)</f>
        <v>20</v>
      </c>
      <c r="N17" s="28">
        <v>0</v>
      </c>
      <c r="O17" s="29">
        <v>2</v>
      </c>
      <c r="P17" s="120">
        <f t="shared" ref="P17:P35" si="4">IFERROR((N17/O17*100),0)</f>
        <v>0</v>
      </c>
      <c r="Q17" s="32">
        <f t="shared" ref="Q17:Q35" si="5">(E17*2)+(H17*3)+(N17*1)</f>
        <v>2</v>
      </c>
      <c r="R17" s="28">
        <v>0</v>
      </c>
      <c r="S17" s="29">
        <v>3</v>
      </c>
      <c r="T17" s="29">
        <v>3</v>
      </c>
      <c r="U17" s="29">
        <v>0</v>
      </c>
      <c r="V17" s="29">
        <v>4</v>
      </c>
      <c r="W17" s="29">
        <v>0</v>
      </c>
      <c r="X17" s="29">
        <v>2</v>
      </c>
      <c r="Y17" s="33">
        <v>2</v>
      </c>
      <c r="Z17" s="78">
        <f t="shared" ref="Z17:Z35" si="6">(Q17+R17+S17+T17+V17+W17)-((L17-K17)+(O17-N17)+U17)</f>
        <v>6</v>
      </c>
      <c r="AA17" s="112" t="s">
        <v>46</v>
      </c>
      <c r="AG17" s="17"/>
      <c r="AH17"/>
      <c r="AI17"/>
      <c r="AJ17"/>
    </row>
    <row r="18" spans="1:36" ht="15" x14ac:dyDescent="0.25">
      <c r="A18" s="3"/>
      <c r="B18" s="88" t="s">
        <v>56</v>
      </c>
      <c r="C18" s="26" t="s">
        <v>57</v>
      </c>
      <c r="D18" s="27">
        <v>26</v>
      </c>
      <c r="E18" s="28">
        <v>7</v>
      </c>
      <c r="F18" s="29">
        <v>12</v>
      </c>
      <c r="G18" s="117">
        <f t="shared" si="0"/>
        <v>58.333333333333336</v>
      </c>
      <c r="H18" s="28">
        <v>0</v>
      </c>
      <c r="I18" s="29">
        <v>0</v>
      </c>
      <c r="J18" s="117">
        <f t="shared" si="1"/>
        <v>0</v>
      </c>
      <c r="K18" s="30">
        <f t="shared" ref="K18:K19" si="7">E18+H18</f>
        <v>7</v>
      </c>
      <c r="L18" s="31">
        <f t="shared" si="2"/>
        <v>12</v>
      </c>
      <c r="M18" s="117">
        <f t="shared" si="3"/>
        <v>58.333333333333336</v>
      </c>
      <c r="N18" s="28">
        <v>1</v>
      </c>
      <c r="O18" s="29">
        <v>7</v>
      </c>
      <c r="P18" s="120">
        <f t="shared" si="4"/>
        <v>14.285714285714285</v>
      </c>
      <c r="Q18" s="32">
        <f t="shared" si="5"/>
        <v>15</v>
      </c>
      <c r="R18" s="28">
        <v>5</v>
      </c>
      <c r="S18" s="29">
        <v>3</v>
      </c>
      <c r="T18" s="29">
        <v>0</v>
      </c>
      <c r="U18" s="29">
        <v>3</v>
      </c>
      <c r="V18" s="29">
        <v>0</v>
      </c>
      <c r="W18" s="29">
        <v>2</v>
      </c>
      <c r="X18" s="29">
        <v>2</v>
      </c>
      <c r="Y18" s="33">
        <v>5</v>
      </c>
      <c r="Z18" s="78">
        <f>(Q18+R18+S18+T18+V18+W18)-((L18-K18)+(O18-N18)+U18)</f>
        <v>11</v>
      </c>
      <c r="AA18" s="112" t="s">
        <v>49</v>
      </c>
      <c r="AG18" s="17"/>
      <c r="AH18"/>
      <c r="AI18"/>
      <c r="AJ18"/>
    </row>
    <row r="19" spans="1:36" ht="15" x14ac:dyDescent="0.25">
      <c r="A19" s="3"/>
      <c r="B19" s="88" t="s">
        <v>59</v>
      </c>
      <c r="C19" s="26" t="s">
        <v>60</v>
      </c>
      <c r="D19" s="27">
        <v>15</v>
      </c>
      <c r="E19" s="28">
        <v>0</v>
      </c>
      <c r="F19" s="29">
        <v>2</v>
      </c>
      <c r="G19" s="117">
        <f t="shared" si="0"/>
        <v>0</v>
      </c>
      <c r="H19" s="28">
        <v>0</v>
      </c>
      <c r="I19" s="29">
        <v>1</v>
      </c>
      <c r="J19" s="117">
        <f t="shared" si="1"/>
        <v>0</v>
      </c>
      <c r="K19" s="30">
        <f t="shared" si="7"/>
        <v>0</v>
      </c>
      <c r="L19" s="31">
        <f t="shared" si="2"/>
        <v>3</v>
      </c>
      <c r="M19" s="117">
        <f t="shared" si="3"/>
        <v>0</v>
      </c>
      <c r="N19" s="28">
        <v>0</v>
      </c>
      <c r="O19" s="29">
        <v>0</v>
      </c>
      <c r="P19" s="120">
        <f t="shared" si="4"/>
        <v>0</v>
      </c>
      <c r="Q19" s="32">
        <f>(E19*2)+(H19*3)+(N19*1)</f>
        <v>0</v>
      </c>
      <c r="R19" s="28">
        <v>0</v>
      </c>
      <c r="S19" s="29">
        <v>2</v>
      </c>
      <c r="T19" s="29">
        <v>0</v>
      </c>
      <c r="U19" s="29">
        <v>1</v>
      </c>
      <c r="V19" s="29">
        <v>0</v>
      </c>
      <c r="W19" s="29">
        <v>0</v>
      </c>
      <c r="X19" s="29">
        <v>4</v>
      </c>
      <c r="Y19" s="33">
        <v>0</v>
      </c>
      <c r="Z19" s="78">
        <f t="shared" si="6"/>
        <v>-2</v>
      </c>
      <c r="AA19" s="112" t="s">
        <v>52</v>
      </c>
      <c r="AG19" s="17"/>
      <c r="AH19"/>
      <c r="AI19"/>
      <c r="AJ19"/>
    </row>
    <row r="20" spans="1:36" ht="15.75" thickBot="1" x14ac:dyDescent="0.3">
      <c r="A20" s="3"/>
      <c r="B20" s="89" t="s">
        <v>63</v>
      </c>
      <c r="C20" s="34" t="s">
        <v>64</v>
      </c>
      <c r="D20" s="35">
        <v>20</v>
      </c>
      <c r="E20" s="36">
        <v>1</v>
      </c>
      <c r="F20" s="37">
        <v>3</v>
      </c>
      <c r="G20" s="118">
        <f t="shared" si="0"/>
        <v>33.333333333333329</v>
      </c>
      <c r="H20" s="36">
        <v>0</v>
      </c>
      <c r="I20" s="37">
        <v>0</v>
      </c>
      <c r="J20" s="118">
        <f t="shared" si="1"/>
        <v>0</v>
      </c>
      <c r="K20" s="38">
        <f>E20+H20</f>
        <v>1</v>
      </c>
      <c r="L20" s="39">
        <f t="shared" si="2"/>
        <v>3</v>
      </c>
      <c r="M20" s="118">
        <f t="shared" si="3"/>
        <v>33.333333333333329</v>
      </c>
      <c r="N20" s="36">
        <v>1</v>
      </c>
      <c r="O20" s="37">
        <v>4</v>
      </c>
      <c r="P20" s="121">
        <f t="shared" si="4"/>
        <v>25</v>
      </c>
      <c r="Q20" s="40">
        <f t="shared" si="5"/>
        <v>3</v>
      </c>
      <c r="R20" s="36">
        <v>2</v>
      </c>
      <c r="S20" s="37">
        <v>3</v>
      </c>
      <c r="T20" s="37">
        <v>1</v>
      </c>
      <c r="U20" s="37">
        <v>2</v>
      </c>
      <c r="V20" s="37">
        <v>3</v>
      </c>
      <c r="W20" s="37">
        <v>1</v>
      </c>
      <c r="X20" s="37">
        <v>5</v>
      </c>
      <c r="Y20" s="41">
        <v>2</v>
      </c>
      <c r="Z20" s="79">
        <f t="shared" si="6"/>
        <v>6</v>
      </c>
      <c r="AA20" s="112" t="s">
        <v>55</v>
      </c>
      <c r="AG20" s="17"/>
      <c r="AH20"/>
      <c r="AI20"/>
      <c r="AJ20"/>
    </row>
    <row r="21" spans="1:36" ht="15" x14ac:dyDescent="0.25">
      <c r="A21" s="3"/>
      <c r="B21" s="88" t="s">
        <v>41</v>
      </c>
      <c r="C21" s="42" t="s">
        <v>42</v>
      </c>
      <c r="D21" s="19">
        <v>13</v>
      </c>
      <c r="E21" s="20">
        <v>2</v>
      </c>
      <c r="F21" s="21">
        <v>4</v>
      </c>
      <c r="G21" s="116">
        <f t="shared" si="0"/>
        <v>50</v>
      </c>
      <c r="H21" s="20">
        <v>0</v>
      </c>
      <c r="I21" s="21">
        <v>1</v>
      </c>
      <c r="J21" s="116">
        <f t="shared" si="1"/>
        <v>0</v>
      </c>
      <c r="K21" s="22">
        <f>E21+H21</f>
        <v>2</v>
      </c>
      <c r="L21" s="23">
        <f t="shared" si="2"/>
        <v>5</v>
      </c>
      <c r="M21" s="116">
        <f t="shared" si="3"/>
        <v>40</v>
      </c>
      <c r="N21" s="92">
        <v>0</v>
      </c>
      <c r="O21" s="93">
        <v>0</v>
      </c>
      <c r="P21" s="122">
        <f t="shared" si="4"/>
        <v>0</v>
      </c>
      <c r="Q21" s="94">
        <f t="shared" si="5"/>
        <v>4</v>
      </c>
      <c r="R21" s="92">
        <v>1</v>
      </c>
      <c r="S21" s="93">
        <v>2</v>
      </c>
      <c r="T21" s="93">
        <v>0</v>
      </c>
      <c r="U21" s="93">
        <v>1</v>
      </c>
      <c r="V21" s="93">
        <v>0</v>
      </c>
      <c r="W21" s="93">
        <v>0</v>
      </c>
      <c r="X21" s="93">
        <v>4</v>
      </c>
      <c r="Y21" s="95">
        <v>2</v>
      </c>
      <c r="Z21" s="77">
        <f t="shared" si="6"/>
        <v>3</v>
      </c>
      <c r="AA21" s="112" t="s">
        <v>58</v>
      </c>
      <c r="AG21" s="17"/>
      <c r="AH21"/>
      <c r="AI21"/>
      <c r="AJ21"/>
    </row>
    <row r="22" spans="1:36" ht="15" x14ac:dyDescent="0.25">
      <c r="A22" s="3"/>
      <c r="B22" s="88" t="s">
        <v>44</v>
      </c>
      <c r="C22" s="42" t="s">
        <v>45</v>
      </c>
      <c r="D22" s="128">
        <v>11</v>
      </c>
      <c r="E22" s="92">
        <v>0</v>
      </c>
      <c r="F22" s="93">
        <v>5</v>
      </c>
      <c r="G22" s="117">
        <f t="shared" si="0"/>
        <v>0</v>
      </c>
      <c r="H22" s="92">
        <v>0</v>
      </c>
      <c r="I22" s="93">
        <v>5</v>
      </c>
      <c r="J22" s="117">
        <f t="shared" si="1"/>
        <v>0</v>
      </c>
      <c r="K22" s="30">
        <f t="shared" ref="K22:K26" si="8">E22+H22</f>
        <v>0</v>
      </c>
      <c r="L22" s="31">
        <f t="shared" ref="L22:L26" si="9">F22+I22</f>
        <v>10</v>
      </c>
      <c r="M22" s="117">
        <f t="shared" ref="M22:M26" si="10">IFERROR((K22/L22*100),0)</f>
        <v>0</v>
      </c>
      <c r="N22" s="28">
        <v>0</v>
      </c>
      <c r="O22" s="29">
        <v>0</v>
      </c>
      <c r="P22" s="120">
        <f t="shared" ref="P22:P26" si="11">IFERROR((N22/O22*100),0)</f>
        <v>0</v>
      </c>
      <c r="Q22" s="32">
        <f t="shared" ref="Q22:Q26" si="12">(E22*2)+(H22*3)+(N22*1)</f>
        <v>0</v>
      </c>
      <c r="R22" s="92">
        <v>0</v>
      </c>
      <c r="S22" s="93">
        <v>2</v>
      </c>
      <c r="T22" s="93">
        <v>0</v>
      </c>
      <c r="U22" s="93">
        <v>3</v>
      </c>
      <c r="V22" s="93">
        <v>2</v>
      </c>
      <c r="W22" s="93">
        <v>0</v>
      </c>
      <c r="X22" s="93">
        <v>0</v>
      </c>
      <c r="Y22" s="95">
        <v>0</v>
      </c>
      <c r="Z22" s="78">
        <f t="shared" si="6"/>
        <v>-9</v>
      </c>
      <c r="AA22" s="112"/>
      <c r="AG22" s="17"/>
      <c r="AH22"/>
      <c r="AI22"/>
      <c r="AJ22"/>
    </row>
    <row r="23" spans="1:36" ht="15" x14ac:dyDescent="0.25">
      <c r="A23" s="3"/>
      <c r="B23" s="88" t="s">
        <v>47</v>
      </c>
      <c r="C23" s="42" t="s">
        <v>48</v>
      </c>
      <c r="D23" s="128">
        <v>19</v>
      </c>
      <c r="E23" s="92">
        <v>1</v>
      </c>
      <c r="F23" s="93">
        <v>6</v>
      </c>
      <c r="G23" s="117">
        <f t="shared" si="0"/>
        <v>16.666666666666664</v>
      </c>
      <c r="H23" s="92">
        <v>0</v>
      </c>
      <c r="I23" s="93">
        <v>3</v>
      </c>
      <c r="J23" s="117">
        <f t="shared" si="1"/>
        <v>0</v>
      </c>
      <c r="K23" s="30">
        <f t="shared" si="8"/>
        <v>1</v>
      </c>
      <c r="L23" s="31">
        <f t="shared" si="9"/>
        <v>9</v>
      </c>
      <c r="M23" s="117">
        <f t="shared" si="10"/>
        <v>11.111111111111111</v>
      </c>
      <c r="N23" s="28">
        <v>2</v>
      </c>
      <c r="O23" s="29">
        <v>6</v>
      </c>
      <c r="P23" s="120">
        <f t="shared" si="11"/>
        <v>33.333333333333329</v>
      </c>
      <c r="Q23" s="32">
        <f t="shared" si="12"/>
        <v>4</v>
      </c>
      <c r="R23" s="92">
        <v>0</v>
      </c>
      <c r="S23" s="93">
        <v>1</v>
      </c>
      <c r="T23" s="93">
        <v>0</v>
      </c>
      <c r="U23" s="93">
        <v>3</v>
      </c>
      <c r="V23" s="93">
        <v>1</v>
      </c>
      <c r="W23" s="93">
        <v>0</v>
      </c>
      <c r="X23" s="93">
        <v>1</v>
      </c>
      <c r="Y23" s="95">
        <v>3</v>
      </c>
      <c r="Z23" s="78">
        <f t="shared" si="6"/>
        <v>-9</v>
      </c>
      <c r="AA23" s="112"/>
      <c r="AG23" s="17"/>
      <c r="AH23"/>
      <c r="AI23"/>
      <c r="AJ23"/>
    </row>
    <row r="24" spans="1:36" ht="15" x14ac:dyDescent="0.25">
      <c r="A24" s="3"/>
      <c r="B24" s="88" t="s">
        <v>61</v>
      </c>
      <c r="C24" s="42" t="s">
        <v>62</v>
      </c>
      <c r="D24" s="128">
        <v>10</v>
      </c>
      <c r="E24" s="92">
        <v>0</v>
      </c>
      <c r="F24" s="93">
        <v>0</v>
      </c>
      <c r="G24" s="117">
        <f t="shared" si="0"/>
        <v>0</v>
      </c>
      <c r="H24" s="92">
        <v>0</v>
      </c>
      <c r="I24" s="93">
        <v>0</v>
      </c>
      <c r="J24" s="117">
        <f t="shared" si="1"/>
        <v>0</v>
      </c>
      <c r="K24" s="30">
        <f t="shared" si="8"/>
        <v>0</v>
      </c>
      <c r="L24" s="31">
        <f t="shared" si="9"/>
        <v>0</v>
      </c>
      <c r="M24" s="117">
        <f t="shared" si="10"/>
        <v>0</v>
      </c>
      <c r="N24" s="28">
        <v>0</v>
      </c>
      <c r="O24" s="29">
        <v>0</v>
      </c>
      <c r="P24" s="120">
        <f t="shared" si="11"/>
        <v>0</v>
      </c>
      <c r="Q24" s="32">
        <f t="shared" si="12"/>
        <v>0</v>
      </c>
      <c r="R24" s="92">
        <v>0</v>
      </c>
      <c r="S24" s="93">
        <v>1</v>
      </c>
      <c r="T24" s="93">
        <v>0</v>
      </c>
      <c r="U24" s="93">
        <v>0</v>
      </c>
      <c r="V24" s="93">
        <v>1</v>
      </c>
      <c r="W24" s="93">
        <v>0</v>
      </c>
      <c r="X24" s="93">
        <v>1</v>
      </c>
      <c r="Y24" s="95">
        <v>0</v>
      </c>
      <c r="Z24" s="78">
        <f t="shared" si="6"/>
        <v>2</v>
      </c>
      <c r="AA24" s="112"/>
      <c r="AG24" s="17"/>
      <c r="AH24"/>
      <c r="AI24"/>
      <c r="AJ24"/>
    </row>
    <row r="25" spans="1:36" ht="15" x14ac:dyDescent="0.25">
      <c r="A25" s="3"/>
      <c r="B25" s="88" t="s">
        <v>65</v>
      </c>
      <c r="C25" s="163" t="s">
        <v>66</v>
      </c>
      <c r="D25" s="128">
        <v>20</v>
      </c>
      <c r="E25" s="92">
        <v>2</v>
      </c>
      <c r="F25" s="93">
        <v>7</v>
      </c>
      <c r="G25" s="117">
        <f t="shared" si="0"/>
        <v>28.571428571428569</v>
      </c>
      <c r="H25" s="92">
        <v>0</v>
      </c>
      <c r="I25" s="93">
        <v>1</v>
      </c>
      <c r="J25" s="117">
        <f t="shared" si="1"/>
        <v>0</v>
      </c>
      <c r="K25" s="30">
        <f t="shared" si="8"/>
        <v>2</v>
      </c>
      <c r="L25" s="31">
        <f t="shared" si="9"/>
        <v>8</v>
      </c>
      <c r="M25" s="117">
        <f t="shared" si="10"/>
        <v>25</v>
      </c>
      <c r="N25" s="28">
        <v>2</v>
      </c>
      <c r="O25" s="29">
        <v>4</v>
      </c>
      <c r="P25" s="120">
        <f t="shared" si="11"/>
        <v>50</v>
      </c>
      <c r="Q25" s="32">
        <f t="shared" si="12"/>
        <v>6</v>
      </c>
      <c r="R25" s="92">
        <v>3</v>
      </c>
      <c r="S25" s="93">
        <v>3</v>
      </c>
      <c r="T25" s="93">
        <v>0</v>
      </c>
      <c r="U25" s="93">
        <v>5</v>
      </c>
      <c r="V25" s="93">
        <v>1</v>
      </c>
      <c r="W25" s="93">
        <v>0</v>
      </c>
      <c r="X25" s="93">
        <v>1</v>
      </c>
      <c r="Y25" s="95">
        <v>2</v>
      </c>
      <c r="Z25" s="78">
        <f t="shared" si="6"/>
        <v>0</v>
      </c>
      <c r="AA25" s="112"/>
      <c r="AG25" s="17"/>
      <c r="AH25"/>
      <c r="AI25"/>
      <c r="AJ25"/>
    </row>
    <row r="26" spans="1:36" ht="15" x14ac:dyDescent="0.25">
      <c r="A26" s="3"/>
      <c r="B26" s="88" t="s">
        <v>67</v>
      </c>
      <c r="C26" s="26" t="s">
        <v>68</v>
      </c>
      <c r="D26" s="128">
        <v>11</v>
      </c>
      <c r="E26" s="92">
        <v>1</v>
      </c>
      <c r="F26" s="93">
        <v>3</v>
      </c>
      <c r="G26" s="117">
        <f t="shared" si="0"/>
        <v>33.333333333333329</v>
      </c>
      <c r="H26" s="92">
        <v>0</v>
      </c>
      <c r="I26" s="93">
        <v>1</v>
      </c>
      <c r="J26" s="117">
        <f t="shared" si="1"/>
        <v>0</v>
      </c>
      <c r="K26" s="30">
        <f t="shared" si="8"/>
        <v>1</v>
      </c>
      <c r="L26" s="31">
        <f t="shared" si="9"/>
        <v>4</v>
      </c>
      <c r="M26" s="117">
        <f t="shared" si="10"/>
        <v>25</v>
      </c>
      <c r="N26" s="28">
        <v>0</v>
      </c>
      <c r="O26" s="29">
        <v>0</v>
      </c>
      <c r="P26" s="120">
        <f t="shared" si="11"/>
        <v>0</v>
      </c>
      <c r="Q26" s="32">
        <f t="shared" si="12"/>
        <v>2</v>
      </c>
      <c r="R26" s="92">
        <v>0</v>
      </c>
      <c r="S26" s="93">
        <v>1</v>
      </c>
      <c r="T26" s="93">
        <v>1</v>
      </c>
      <c r="U26" s="93">
        <v>0</v>
      </c>
      <c r="V26" s="93">
        <v>1</v>
      </c>
      <c r="W26" s="93">
        <v>0</v>
      </c>
      <c r="X26" s="93">
        <v>1</v>
      </c>
      <c r="Y26" s="95">
        <v>0</v>
      </c>
      <c r="Z26" s="78">
        <f t="shared" si="6"/>
        <v>2</v>
      </c>
      <c r="AA26" s="112"/>
      <c r="AG26" s="17"/>
      <c r="AH26"/>
      <c r="AI26"/>
      <c r="AJ26"/>
    </row>
    <row r="27" spans="1:36" ht="15" x14ac:dyDescent="0.25">
      <c r="A27" s="3"/>
      <c r="B27" s="88" t="s">
        <v>71</v>
      </c>
      <c r="C27" s="26" t="s">
        <v>72</v>
      </c>
      <c r="D27" s="27">
        <v>15</v>
      </c>
      <c r="E27" s="28">
        <v>0</v>
      </c>
      <c r="F27" s="29">
        <v>0</v>
      </c>
      <c r="G27" s="117">
        <f t="shared" si="0"/>
        <v>0</v>
      </c>
      <c r="H27" s="28">
        <v>0</v>
      </c>
      <c r="I27" s="29">
        <v>1</v>
      </c>
      <c r="J27" s="117">
        <f t="shared" si="1"/>
        <v>0</v>
      </c>
      <c r="K27" s="30">
        <f>E27+H27</f>
        <v>0</v>
      </c>
      <c r="L27" s="31">
        <f t="shared" si="2"/>
        <v>1</v>
      </c>
      <c r="M27" s="117">
        <f t="shared" si="3"/>
        <v>0</v>
      </c>
      <c r="N27" s="28">
        <v>0</v>
      </c>
      <c r="O27" s="29">
        <v>0</v>
      </c>
      <c r="P27" s="120">
        <f t="shared" si="4"/>
        <v>0</v>
      </c>
      <c r="Q27" s="32">
        <f t="shared" si="5"/>
        <v>0</v>
      </c>
      <c r="R27" s="28">
        <v>0</v>
      </c>
      <c r="S27" s="29">
        <v>2</v>
      </c>
      <c r="T27" s="29">
        <v>1</v>
      </c>
      <c r="U27" s="29">
        <v>3</v>
      </c>
      <c r="V27" s="29">
        <v>3</v>
      </c>
      <c r="W27" s="29">
        <v>0</v>
      </c>
      <c r="X27" s="29">
        <v>0</v>
      </c>
      <c r="Y27" s="33">
        <v>0</v>
      </c>
      <c r="Z27" s="78">
        <f>(Q27+R27+S27+T27+V27+W27)-((L27-K27)+(O27-N27)+U27)</f>
        <v>2</v>
      </c>
      <c r="AA27" s="112" t="s">
        <v>69</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70</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73</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74</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13</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v>4</v>
      </c>
      <c r="W36" s="124"/>
      <c r="X36" s="125"/>
      <c r="Y36" s="82"/>
      <c r="Z36" s="83"/>
      <c r="AA36" s="112" t="s">
        <v>80</v>
      </c>
      <c r="AH36"/>
      <c r="AI36"/>
      <c r="AJ36"/>
    </row>
    <row r="37" spans="1:36" ht="15.75" thickBot="1" x14ac:dyDescent="0.3">
      <c r="A37" s="3"/>
      <c r="B37" s="283" t="s">
        <v>81</v>
      </c>
      <c r="C37" s="284"/>
      <c r="D37" s="43">
        <f>SUM(D16:D35)</f>
        <v>200</v>
      </c>
      <c r="E37" s="1">
        <f>SUM(E16:E35)</f>
        <v>16</v>
      </c>
      <c r="F37" s="2">
        <f>SUM(F16:F35)</f>
        <v>58</v>
      </c>
      <c r="G37" s="123">
        <f>IFERROR((E37/F37*100),0)</f>
        <v>27.586206896551722</v>
      </c>
      <c r="H37" s="1">
        <f>SUM(H16:H35)</f>
        <v>0</v>
      </c>
      <c r="I37" s="2">
        <f>SUM(I16:I35)</f>
        <v>16</v>
      </c>
      <c r="J37" s="123">
        <f t="shared" si="1"/>
        <v>0</v>
      </c>
      <c r="K37" s="1">
        <f t="shared" ref="K37" si="14">SUM(K16:K35)</f>
        <v>16</v>
      </c>
      <c r="L37" s="2">
        <f>SUM(L16:L35)</f>
        <v>74</v>
      </c>
      <c r="M37" s="123">
        <f t="shared" ref="M37" si="15">IFERROR((K37/L37*100),0)</f>
        <v>21.621621621621621</v>
      </c>
      <c r="N37" s="1">
        <f t="shared" ref="N37:O37" si="16">SUM(N16:N35)</f>
        <v>8</v>
      </c>
      <c r="O37" s="2">
        <f t="shared" si="16"/>
        <v>27</v>
      </c>
      <c r="P37" s="123">
        <f>IFERROR((N37/O37*100),0)</f>
        <v>29.629629629629626</v>
      </c>
      <c r="Q37" s="44">
        <f>SUM(Q16:Q35)</f>
        <v>40</v>
      </c>
      <c r="R37" s="44">
        <f>SUM(R16:R36)</f>
        <v>11</v>
      </c>
      <c r="S37" s="45">
        <f>SUM(S16:S36)</f>
        <v>24</v>
      </c>
      <c r="T37" s="45">
        <f>SUM(T16:T35)</f>
        <v>10</v>
      </c>
      <c r="U37" s="45">
        <f t="shared" ref="U37:V37" si="17">SUM(U16:U36)</f>
        <v>23</v>
      </c>
      <c r="V37" s="45">
        <f t="shared" si="17"/>
        <v>22</v>
      </c>
      <c r="W37" s="45">
        <f>SUM(W16:W35)</f>
        <v>3</v>
      </c>
      <c r="X37" s="45">
        <f>SUM(X16:X36)</f>
        <v>21</v>
      </c>
      <c r="Y37" s="46">
        <f>SUM(Y16:Y36)</f>
        <v>22</v>
      </c>
      <c r="Z37" s="47">
        <f>SUM(Z16:Z35)</f>
        <v>6</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Klokani Ivanka pri Dunaji</v>
      </c>
      <c r="E48" s="210"/>
      <c r="F48" s="210"/>
      <c r="G48" s="210"/>
      <c r="H48" s="210"/>
      <c r="I48" s="210"/>
      <c r="J48" s="210"/>
      <c r="K48" s="210"/>
      <c r="L48" s="211"/>
      <c r="M48" s="3" t="s">
        <v>3</v>
      </c>
      <c r="N48" s="209" t="str">
        <f>N4</f>
        <v>YOUNG ANGELS U15 Košice</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60</v>
      </c>
      <c r="E49" s="210"/>
      <c r="F49" s="210"/>
      <c r="G49" s="210"/>
      <c r="H49" s="210"/>
      <c r="I49" s="210"/>
      <c r="J49" s="210"/>
      <c r="K49" s="210"/>
      <c r="L49" s="211"/>
      <c r="M49" s="3" t="s">
        <v>3</v>
      </c>
      <c r="N49" s="209">
        <f>N5</f>
        <v>40</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23508</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10</v>
      </c>
      <c r="D52" s="171"/>
      <c r="E52" s="223">
        <f>E8</f>
        <v>45703</v>
      </c>
      <c r="F52" s="224"/>
      <c r="G52" s="224"/>
      <c r="H52" s="224"/>
      <c r="I52" s="224"/>
      <c r="J52" s="224"/>
      <c r="K52" s="224"/>
      <c r="L52" s="225"/>
      <c r="M52" s="3"/>
      <c r="N52" s="226" t="s">
        <v>258</v>
      </c>
      <c r="O52" s="177"/>
      <c r="P52" s="177"/>
      <c r="Q52" s="177"/>
      <c r="R52" s="177"/>
      <c r="S52" s="177"/>
      <c r="T52" s="177"/>
      <c r="U52" s="177"/>
      <c r="V52" s="177"/>
      <c r="W52" s="177"/>
      <c r="X52" s="177"/>
      <c r="Y52" s="177">
        <v>10</v>
      </c>
      <c r="Z52" s="178"/>
      <c r="AA52" s="9"/>
      <c r="AH52"/>
      <c r="AI52"/>
      <c r="AJ52"/>
    </row>
    <row r="53" spans="1:36" ht="15" x14ac:dyDescent="0.25">
      <c r="A53" s="3"/>
      <c r="B53" s="3"/>
      <c r="C53" s="170" t="s">
        <v>12</v>
      </c>
      <c r="D53" s="171"/>
      <c r="E53" s="212" t="str">
        <f>E9</f>
        <v>Staršie žiačky U15</v>
      </c>
      <c r="F53" s="213"/>
      <c r="G53" s="213"/>
      <c r="H53" s="213"/>
      <c r="I53" s="213"/>
      <c r="J53" s="213"/>
      <c r="K53" s="213"/>
      <c r="L53" s="214"/>
      <c r="M53" s="3"/>
      <c r="N53" s="227" t="s">
        <v>259</v>
      </c>
      <c r="O53" s="179"/>
      <c r="P53" s="179"/>
      <c r="Q53" s="179"/>
      <c r="R53" s="179"/>
      <c r="S53" s="179"/>
      <c r="T53" s="179"/>
      <c r="U53" s="179"/>
      <c r="V53" s="179"/>
      <c r="W53" s="179"/>
      <c r="X53" s="179"/>
      <c r="Y53" s="179">
        <v>10</v>
      </c>
      <c r="Z53" s="180"/>
      <c r="AA53" s="9"/>
      <c r="AH53"/>
      <c r="AI53"/>
      <c r="AJ53"/>
    </row>
    <row r="54" spans="1:36" ht="15.75" thickBot="1" x14ac:dyDescent="0.3">
      <c r="A54" s="3"/>
      <c r="B54" s="3"/>
      <c r="C54" s="170" t="s">
        <v>15</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18</v>
      </c>
      <c r="D55" s="202"/>
      <c r="E55" s="203" t="str">
        <f>E11</f>
        <v>YOUNG ANGELS U15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109</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110</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112</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26 B28:B35">
    <cfRule type="duplicateValues" dxfId="81" priority="41" stopIfTrue="1"/>
  </conditionalFormatting>
  <conditionalFormatting sqref="C16:C26 C28:C35">
    <cfRule type="duplicateValues" dxfId="80" priority="3"/>
  </conditionalFormatting>
  <conditionalFormatting sqref="C61:Z76">
    <cfRule type="containsBlanks" dxfId="79" priority="15">
      <formula>LEN(TRIM(C61))=0</formula>
    </cfRule>
  </conditionalFormatting>
  <conditionalFormatting sqref="D16:D35">
    <cfRule type="expression" dxfId="78" priority="65">
      <formula>OR(D16&gt;60,D16&lt;0)</formula>
    </cfRule>
  </conditionalFormatting>
  <conditionalFormatting sqref="D37">
    <cfRule type="expression" dxfId="77" priority="58" stopIfTrue="1">
      <formula>AND(ISNUMBER(D37), NOT(OR(D37=0, D37=200, D37=225, D37=250, D37=275, D37=300)))</formula>
    </cfRule>
  </conditionalFormatting>
  <conditionalFormatting sqref="D5:L5">
    <cfRule type="expression" dxfId="76" priority="38">
      <formula>$D$5&lt;&gt;($X$10+$X$11)</formula>
    </cfRule>
  </conditionalFormatting>
  <conditionalFormatting sqref="E16:E35">
    <cfRule type="expression" dxfId="75" priority="64">
      <formula>E16&gt;F16</formula>
    </cfRule>
  </conditionalFormatting>
  <conditionalFormatting sqref="G16:G35">
    <cfRule type="cellIs" dxfId="74" priority="45" operator="greaterThan">
      <formula>100</formula>
    </cfRule>
  </conditionalFormatting>
  <conditionalFormatting sqref="G37">
    <cfRule type="cellIs" dxfId="73" priority="12" operator="greaterThan">
      <formula>100</formula>
    </cfRule>
  </conditionalFormatting>
  <conditionalFormatting sqref="H16:H35">
    <cfRule type="expression" dxfId="72" priority="63">
      <formula>H16&gt;I16</formula>
    </cfRule>
  </conditionalFormatting>
  <conditionalFormatting sqref="J16:J35">
    <cfRule type="cellIs" dxfId="71" priority="44" operator="greaterThan">
      <formula>100</formula>
    </cfRule>
  </conditionalFormatting>
  <conditionalFormatting sqref="J37">
    <cfRule type="cellIs" dxfId="70" priority="11" operator="greaterThan">
      <formula>100</formula>
    </cfRule>
  </conditionalFormatting>
  <conditionalFormatting sqref="M16:M35">
    <cfRule type="cellIs" dxfId="69" priority="43" operator="greaterThan">
      <formula>100</formula>
    </cfRule>
  </conditionalFormatting>
  <conditionalFormatting sqref="M37">
    <cfRule type="cellIs" dxfId="68" priority="14" operator="greaterThan">
      <formula>100</formula>
    </cfRule>
  </conditionalFormatting>
  <conditionalFormatting sqref="N16:N35">
    <cfRule type="expression" dxfId="67" priority="4">
      <formula>N16&gt;O16</formula>
    </cfRule>
  </conditionalFormatting>
  <conditionalFormatting sqref="N5:U5">
    <cfRule type="expression" dxfId="66" priority="37">
      <formula>$N$5&lt;&gt;($Y$10+$Y$11)</formula>
    </cfRule>
  </conditionalFormatting>
  <conditionalFormatting sqref="N52:Z54">
    <cfRule type="containsBlanks" dxfId="65" priority="16">
      <formula>LEN(TRIM(N52))=0</formula>
    </cfRule>
  </conditionalFormatting>
  <conditionalFormatting sqref="O17:O35">
    <cfRule type="expression" dxfId="64" priority="21">
      <formula>O17&gt;50</formula>
    </cfRule>
  </conditionalFormatting>
  <conditionalFormatting sqref="P16:P35">
    <cfRule type="cellIs" dxfId="63" priority="42" operator="greaterThan">
      <formula>100</formula>
    </cfRule>
  </conditionalFormatting>
  <conditionalFormatting sqref="P37">
    <cfRule type="cellIs" dxfId="62" priority="13" operator="greaterThan">
      <formula>100</formula>
    </cfRule>
  </conditionalFormatting>
  <conditionalFormatting sqref="Q37">
    <cfRule type="expression" dxfId="61" priority="33">
      <formula>AND(Q37&lt;&gt;D5, Q37&lt;&gt;N5, Q37&lt;&gt;X9, Q37&lt;&gt;Y9, Q37&lt;&gt;X10, Q37&lt;&gt;Y10)</formula>
    </cfRule>
  </conditionalFormatting>
  <conditionalFormatting sqref="R16:W35">
    <cfRule type="expression" dxfId="60" priority="25">
      <formula>R16&gt;50</formula>
    </cfRule>
  </conditionalFormatting>
  <conditionalFormatting sqref="X7">
    <cfRule type="cellIs" dxfId="59" priority="10" operator="greaterThan">
      <formula>$X$8</formula>
    </cfRule>
  </conditionalFormatting>
  <conditionalFormatting sqref="X8">
    <cfRule type="cellIs" dxfId="58" priority="9" operator="greaterThan">
      <formula>$X$9</formula>
    </cfRule>
    <cfRule type="expression" dxfId="57" priority="56">
      <formula>$X$8&lt;$X$7</formula>
    </cfRule>
  </conditionalFormatting>
  <conditionalFormatting sqref="X9">
    <cfRule type="cellIs" dxfId="56" priority="8" operator="greaterThan">
      <formula>$X$10</formula>
    </cfRule>
    <cfRule type="expression" dxfId="55" priority="54">
      <formula>$X$9&lt;$X$8</formula>
    </cfRule>
  </conditionalFormatting>
  <conditionalFormatting sqref="X10">
    <cfRule type="expression" dxfId="54" priority="40">
      <formula>($X$10+$X$11)&lt;&gt;$D$5</formula>
    </cfRule>
    <cfRule type="expression" dxfId="53" priority="52">
      <formula>$X$10&lt;$X$9</formula>
    </cfRule>
  </conditionalFormatting>
  <conditionalFormatting sqref="X16:X35">
    <cfRule type="expression" dxfId="52" priority="24">
      <formula>X16&gt;5</formula>
    </cfRule>
  </conditionalFormatting>
  <conditionalFormatting sqref="X11:Y11">
    <cfRule type="duplicateValues" dxfId="51" priority="36"/>
  </conditionalFormatting>
  <conditionalFormatting sqref="Y7">
    <cfRule type="cellIs" dxfId="50" priority="7" operator="greaterThan">
      <formula>$Y$8</formula>
    </cfRule>
  </conditionalFormatting>
  <conditionalFormatting sqref="Y8">
    <cfRule type="cellIs" dxfId="49" priority="6" operator="greaterThan">
      <formula>$Y$9</formula>
    </cfRule>
    <cfRule type="expression" dxfId="48" priority="55">
      <formula>$Y$8&lt;$Y$7</formula>
    </cfRule>
  </conditionalFormatting>
  <conditionalFormatting sqref="Y9">
    <cfRule type="cellIs" dxfId="47" priority="5" operator="greaterThan">
      <formula>$Y$10</formula>
    </cfRule>
    <cfRule type="expression" dxfId="46" priority="53">
      <formula>$Y$9&lt;$Y$8</formula>
    </cfRule>
  </conditionalFormatting>
  <conditionalFormatting sqref="Y10">
    <cfRule type="expression" dxfId="45" priority="39">
      <formula>$N$5&lt;&gt;($Y$10+$Y$11)</formula>
    </cfRule>
    <cfRule type="expression" dxfId="44" priority="51">
      <formula>$Y$10&lt;$Y$9</formula>
    </cfRule>
  </conditionalFormatting>
  <conditionalFormatting sqref="Y16:Y35">
    <cfRule type="expression" dxfId="43" priority="23">
      <formula>Y16&gt;50</formula>
    </cfRule>
  </conditionalFormatting>
  <conditionalFormatting sqref="B27">
    <cfRule type="duplicateValues" dxfId="1" priority="2" stopIfTrue="1"/>
  </conditionalFormatting>
  <conditionalFormatting sqref="C27">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113</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114</v>
      </c>
      <c r="B2" s="406"/>
      <c r="C2" s="406"/>
      <c r="D2" s="406"/>
      <c r="E2" s="406"/>
      <c r="F2" s="406"/>
      <c r="G2" s="406"/>
      <c r="H2" s="406"/>
      <c r="I2" s="406"/>
      <c r="J2" s="406"/>
      <c r="K2" s="406"/>
      <c r="L2" s="407"/>
      <c r="M2" s="405" t="s">
        <v>115</v>
      </c>
      <c r="N2" s="406"/>
      <c r="O2" s="406"/>
      <c r="P2" s="406"/>
      <c r="Q2" s="406"/>
      <c r="R2" s="406"/>
      <c r="S2" s="406" t="s">
        <v>116</v>
      </c>
      <c r="T2" s="406"/>
      <c r="U2" s="406"/>
      <c r="V2" s="406"/>
      <c r="W2" s="406"/>
      <c r="X2" s="406"/>
      <c r="Y2" s="406"/>
      <c r="Z2" s="406"/>
      <c r="AA2" s="406"/>
      <c r="AB2" s="407"/>
      <c r="AC2" s="405" t="s">
        <v>117</v>
      </c>
      <c r="AD2" s="406"/>
      <c r="AE2" s="406"/>
      <c r="AF2" s="406"/>
      <c r="AG2" s="406"/>
      <c r="AH2" s="406"/>
      <c r="AI2" s="406"/>
      <c r="AJ2" s="406"/>
      <c r="AK2" s="406"/>
      <c r="AL2" s="406"/>
      <c r="AM2" s="406"/>
      <c r="AN2" s="406"/>
      <c r="AO2" s="406"/>
      <c r="AP2" s="406"/>
      <c r="AQ2" s="406"/>
      <c r="AR2" s="406"/>
      <c r="AS2" s="407"/>
      <c r="AT2" s="405" t="s">
        <v>118</v>
      </c>
      <c r="AU2" s="406"/>
      <c r="AV2" s="406"/>
      <c r="AW2" s="406"/>
      <c r="AX2" s="406"/>
      <c r="AY2" s="406"/>
      <c r="AZ2" s="406"/>
      <c r="BA2" s="406"/>
      <c r="BB2" s="406"/>
      <c r="BC2" s="406"/>
      <c r="BD2" s="406"/>
      <c r="BE2" s="407"/>
    </row>
    <row r="3" spans="1:57" ht="13.5" customHeight="1" x14ac:dyDescent="0.25">
      <c r="A3" s="153" t="s">
        <v>119</v>
      </c>
      <c r="B3" s="395"/>
      <c r="C3" s="396"/>
      <c r="D3" s="396"/>
      <c r="E3" s="396"/>
      <c r="F3" s="396"/>
      <c r="G3" s="396"/>
      <c r="H3" s="396"/>
      <c r="I3" s="396"/>
      <c r="J3" s="396"/>
      <c r="K3" s="397"/>
      <c r="L3" s="154"/>
      <c r="M3" s="153" t="s">
        <v>119</v>
      </c>
      <c r="N3" s="395"/>
      <c r="O3" s="396"/>
      <c r="P3" s="396"/>
      <c r="Q3" s="396"/>
      <c r="R3" s="396"/>
      <c r="S3" s="396"/>
      <c r="T3" s="396"/>
      <c r="U3" s="396"/>
      <c r="V3" s="396"/>
      <c r="W3" s="396"/>
      <c r="X3" s="396"/>
      <c r="Y3" s="396"/>
      <c r="Z3" s="397"/>
      <c r="AA3" s="395"/>
      <c r="AB3" s="402"/>
      <c r="AC3" s="403" t="s">
        <v>119</v>
      </c>
      <c r="AD3" s="397"/>
      <c r="AE3" s="395"/>
      <c r="AF3" s="396"/>
      <c r="AG3" s="396"/>
      <c r="AH3" s="396"/>
      <c r="AI3" s="396"/>
      <c r="AJ3" s="396"/>
      <c r="AK3" s="396"/>
      <c r="AL3" s="396"/>
      <c r="AM3" s="396"/>
      <c r="AN3" s="396"/>
      <c r="AO3" s="396"/>
      <c r="AP3" s="396"/>
      <c r="AQ3" s="396"/>
      <c r="AR3" s="397"/>
      <c r="AS3" s="154"/>
      <c r="AT3" s="153" t="s">
        <v>119</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0"/>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52"/>
      <c r="AT4" s="398"/>
      <c r="AU4" s="399"/>
      <c r="AV4" s="399"/>
      <c r="AW4" s="399"/>
      <c r="AX4" s="399"/>
      <c r="AY4" s="399"/>
      <c r="AZ4" s="399"/>
      <c r="BA4" s="399"/>
      <c r="BB4" s="399"/>
      <c r="BC4" s="399"/>
      <c r="BD4" s="296"/>
      <c r="BE4" s="152"/>
    </row>
    <row r="5" spans="1:57" ht="13.5" customHeight="1" x14ac:dyDescent="0.25">
      <c r="A5" s="153" t="s">
        <v>119</v>
      </c>
      <c r="B5" s="395"/>
      <c r="C5" s="396"/>
      <c r="D5" s="396"/>
      <c r="E5" s="396"/>
      <c r="F5" s="396"/>
      <c r="G5" s="396"/>
      <c r="H5" s="396"/>
      <c r="I5" s="396"/>
      <c r="J5" s="396"/>
      <c r="K5" s="397"/>
      <c r="L5" s="154"/>
      <c r="M5" s="153" t="s">
        <v>119</v>
      </c>
      <c r="N5" s="395"/>
      <c r="O5" s="396"/>
      <c r="P5" s="396"/>
      <c r="Q5" s="396"/>
      <c r="R5" s="396"/>
      <c r="S5" s="396"/>
      <c r="T5" s="396"/>
      <c r="U5" s="396"/>
      <c r="V5" s="396"/>
      <c r="W5" s="396"/>
      <c r="X5" s="396"/>
      <c r="Y5" s="396"/>
      <c r="Z5" s="397"/>
      <c r="AA5" s="395"/>
      <c r="AB5" s="402"/>
      <c r="AC5" s="403" t="s">
        <v>119</v>
      </c>
      <c r="AD5" s="397"/>
      <c r="AE5" s="395"/>
      <c r="AF5" s="396"/>
      <c r="AG5" s="396"/>
      <c r="AH5" s="396"/>
      <c r="AI5" s="396"/>
      <c r="AJ5" s="396"/>
      <c r="AK5" s="396"/>
      <c r="AL5" s="396"/>
      <c r="AM5" s="396"/>
      <c r="AN5" s="396"/>
      <c r="AO5" s="396"/>
      <c r="AP5" s="396"/>
      <c r="AQ5" s="396"/>
      <c r="AR5" s="397"/>
      <c r="AS5" s="154"/>
      <c r="AT5" s="153" t="s">
        <v>119</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0"/>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52"/>
      <c r="AT6" s="398"/>
      <c r="AU6" s="399"/>
      <c r="AV6" s="399"/>
      <c r="AW6" s="399"/>
      <c r="AX6" s="399"/>
      <c r="AY6" s="399"/>
      <c r="AZ6" s="399"/>
      <c r="BA6" s="399"/>
      <c r="BB6" s="399"/>
      <c r="BC6" s="399"/>
      <c r="BD6" s="296"/>
      <c r="BE6" s="152"/>
    </row>
    <row r="7" spans="1:57" ht="13.5" customHeight="1" x14ac:dyDescent="0.25">
      <c r="A7" s="153" t="s">
        <v>119</v>
      </c>
      <c r="B7" s="395"/>
      <c r="C7" s="396"/>
      <c r="D7" s="396"/>
      <c r="E7" s="396"/>
      <c r="F7" s="396"/>
      <c r="G7" s="396"/>
      <c r="H7" s="396"/>
      <c r="I7" s="396"/>
      <c r="J7" s="396"/>
      <c r="K7" s="397"/>
      <c r="L7" s="154"/>
      <c r="M7" s="153" t="s">
        <v>119</v>
      </c>
      <c r="N7" s="395"/>
      <c r="O7" s="396"/>
      <c r="P7" s="396"/>
      <c r="Q7" s="396"/>
      <c r="R7" s="396"/>
      <c r="S7" s="396"/>
      <c r="T7" s="396"/>
      <c r="U7" s="396"/>
      <c r="V7" s="396"/>
      <c r="W7" s="396"/>
      <c r="X7" s="396"/>
      <c r="Y7" s="396"/>
      <c r="Z7" s="397"/>
      <c r="AA7" s="395"/>
      <c r="AB7" s="402"/>
      <c r="AC7" s="403" t="s">
        <v>119</v>
      </c>
      <c r="AD7" s="397"/>
      <c r="AE7" s="395"/>
      <c r="AF7" s="396"/>
      <c r="AG7" s="396"/>
      <c r="AH7" s="396"/>
      <c r="AI7" s="396"/>
      <c r="AJ7" s="396"/>
      <c r="AK7" s="396"/>
      <c r="AL7" s="396"/>
      <c r="AM7" s="396"/>
      <c r="AN7" s="396"/>
      <c r="AO7" s="396"/>
      <c r="AP7" s="396"/>
      <c r="AQ7" s="396"/>
      <c r="AR7" s="397"/>
      <c r="AS7" s="154"/>
      <c r="AT7" s="153" t="s">
        <v>119</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0"/>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52"/>
      <c r="AT8" s="398"/>
      <c r="AU8" s="399"/>
      <c r="AV8" s="399"/>
      <c r="AW8" s="399"/>
      <c r="AX8" s="399"/>
      <c r="AY8" s="399"/>
      <c r="AZ8" s="399"/>
      <c r="BA8" s="399"/>
      <c r="BB8" s="399"/>
      <c r="BC8" s="399"/>
      <c r="BD8" s="296"/>
      <c r="BE8" s="152"/>
    </row>
    <row r="9" spans="1:57" ht="13.5" customHeight="1" x14ac:dyDescent="0.25">
      <c r="A9" s="153" t="s">
        <v>120</v>
      </c>
      <c r="B9" s="395"/>
      <c r="C9" s="396"/>
      <c r="D9" s="396"/>
      <c r="E9" s="396"/>
      <c r="F9" s="396"/>
      <c r="G9" s="396"/>
      <c r="H9" s="396"/>
      <c r="I9" s="396"/>
      <c r="J9" s="396"/>
      <c r="K9" s="397"/>
      <c r="L9" s="154"/>
      <c r="M9" s="153" t="s">
        <v>120</v>
      </c>
      <c r="N9" s="395"/>
      <c r="O9" s="396"/>
      <c r="P9" s="396"/>
      <c r="Q9" s="396"/>
      <c r="R9" s="396"/>
      <c r="S9" s="396"/>
      <c r="T9" s="396"/>
      <c r="U9" s="396"/>
      <c r="V9" s="396"/>
      <c r="W9" s="396"/>
      <c r="X9" s="396"/>
      <c r="Y9" s="396"/>
      <c r="Z9" s="397"/>
      <c r="AA9" s="395"/>
      <c r="AB9" s="402"/>
      <c r="AC9" s="403" t="s">
        <v>120</v>
      </c>
      <c r="AD9" s="397"/>
      <c r="AE9" s="395"/>
      <c r="AF9" s="396"/>
      <c r="AG9" s="396"/>
      <c r="AH9" s="396"/>
      <c r="AI9" s="396"/>
      <c r="AJ9" s="396"/>
      <c r="AK9" s="396"/>
      <c r="AL9" s="396"/>
      <c r="AM9" s="396"/>
      <c r="AN9" s="396"/>
      <c r="AO9" s="396"/>
      <c r="AP9" s="396"/>
      <c r="AQ9" s="396"/>
      <c r="AR9" s="397"/>
      <c r="AS9" s="154"/>
      <c r="AT9" s="153" t="s">
        <v>120</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0"/>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52"/>
      <c r="AT10" s="398"/>
      <c r="AU10" s="399"/>
      <c r="AV10" s="399"/>
      <c r="AW10" s="399"/>
      <c r="AX10" s="399"/>
      <c r="AY10" s="399"/>
      <c r="AZ10" s="399"/>
      <c r="BA10" s="399"/>
      <c r="BB10" s="399"/>
      <c r="BC10" s="399"/>
      <c r="BD10" s="296"/>
      <c r="BE10" s="152"/>
    </row>
    <row r="11" spans="1:57" ht="13.5" customHeight="1" x14ac:dyDescent="0.25">
      <c r="A11" s="153" t="s">
        <v>120</v>
      </c>
      <c r="B11" s="395"/>
      <c r="C11" s="396"/>
      <c r="D11" s="396"/>
      <c r="E11" s="396"/>
      <c r="F11" s="396"/>
      <c r="G11" s="396"/>
      <c r="H11" s="396"/>
      <c r="I11" s="396"/>
      <c r="J11" s="396"/>
      <c r="K11" s="397"/>
      <c r="L11" s="154"/>
      <c r="M11" s="153" t="s">
        <v>120</v>
      </c>
      <c r="N11" s="395"/>
      <c r="O11" s="396"/>
      <c r="P11" s="396"/>
      <c r="Q11" s="396"/>
      <c r="R11" s="396"/>
      <c r="S11" s="396"/>
      <c r="T11" s="396"/>
      <c r="U11" s="396"/>
      <c r="V11" s="396"/>
      <c r="W11" s="396"/>
      <c r="X11" s="396"/>
      <c r="Y11" s="396"/>
      <c r="Z11" s="397"/>
      <c r="AA11" s="395"/>
      <c r="AB11" s="402"/>
      <c r="AC11" s="403" t="s">
        <v>120</v>
      </c>
      <c r="AD11" s="397"/>
      <c r="AE11" s="395"/>
      <c r="AF11" s="396"/>
      <c r="AG11" s="396"/>
      <c r="AH11" s="396"/>
      <c r="AI11" s="396"/>
      <c r="AJ11" s="396"/>
      <c r="AK11" s="396"/>
      <c r="AL11" s="396"/>
      <c r="AM11" s="396"/>
      <c r="AN11" s="396"/>
      <c r="AO11" s="396"/>
      <c r="AP11" s="396"/>
      <c r="AQ11" s="396"/>
      <c r="AR11" s="397"/>
      <c r="AS11" s="154"/>
      <c r="AT11" s="153" t="s">
        <v>120</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0"/>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52"/>
      <c r="AT12" s="398"/>
      <c r="AU12" s="399"/>
      <c r="AV12" s="399"/>
      <c r="AW12" s="399"/>
      <c r="AX12" s="399"/>
      <c r="AY12" s="399"/>
      <c r="AZ12" s="399"/>
      <c r="BA12" s="399"/>
      <c r="BB12" s="399"/>
      <c r="BC12" s="399"/>
      <c r="BD12" s="296"/>
      <c r="BE12" s="152"/>
    </row>
    <row r="13" spans="1:57" ht="12.75" customHeight="1" x14ac:dyDescent="0.25">
      <c r="A13" s="153" t="s">
        <v>120</v>
      </c>
      <c r="B13" s="395"/>
      <c r="C13" s="396"/>
      <c r="D13" s="396"/>
      <c r="E13" s="396"/>
      <c r="F13" s="396"/>
      <c r="G13" s="396"/>
      <c r="H13" s="396"/>
      <c r="I13" s="396"/>
      <c r="J13" s="396"/>
      <c r="K13" s="397"/>
      <c r="L13" s="154"/>
      <c r="M13" s="153" t="s">
        <v>120</v>
      </c>
      <c r="N13" s="395"/>
      <c r="O13" s="396"/>
      <c r="P13" s="396"/>
      <c r="Q13" s="396"/>
      <c r="R13" s="396"/>
      <c r="S13" s="396"/>
      <c r="T13" s="396"/>
      <c r="U13" s="396"/>
      <c r="V13" s="396"/>
      <c r="W13" s="396"/>
      <c r="X13" s="396"/>
      <c r="Y13" s="396"/>
      <c r="Z13" s="397"/>
      <c r="AA13" s="395"/>
      <c r="AB13" s="402"/>
      <c r="AC13" s="403" t="s">
        <v>120</v>
      </c>
      <c r="AD13" s="397"/>
      <c r="AE13" s="395"/>
      <c r="AF13" s="396"/>
      <c r="AG13" s="396"/>
      <c r="AH13" s="396"/>
      <c r="AI13" s="396"/>
      <c r="AJ13" s="396"/>
      <c r="AK13" s="396"/>
      <c r="AL13" s="396"/>
      <c r="AM13" s="396"/>
      <c r="AN13" s="396"/>
      <c r="AO13" s="396"/>
      <c r="AP13" s="396"/>
      <c r="AQ13" s="396"/>
      <c r="AR13" s="397"/>
      <c r="AS13" s="154"/>
      <c r="AT13" s="153" t="s">
        <v>120</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0"/>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52"/>
      <c r="AT14" s="398"/>
      <c r="AU14" s="399"/>
      <c r="AV14" s="399"/>
      <c r="AW14" s="399"/>
      <c r="AX14" s="399"/>
      <c r="AY14" s="399"/>
      <c r="AZ14" s="399"/>
      <c r="BA14" s="399"/>
      <c r="BB14" s="399"/>
      <c r="BC14" s="399"/>
      <c r="BD14" s="296"/>
      <c r="BE14" s="152"/>
    </row>
    <row r="15" spans="1:57" ht="12.75" customHeight="1" thickBot="1" x14ac:dyDescent="0.3">
      <c r="A15" s="113"/>
      <c r="B15" s="114"/>
      <c r="C15" s="114"/>
      <c r="D15" s="114"/>
      <c r="E15" s="114"/>
      <c r="F15" s="114"/>
      <c r="G15" s="384" t="s">
        <v>121</v>
      </c>
      <c r="H15" s="384"/>
      <c r="I15" s="384"/>
      <c r="J15" s="384"/>
      <c r="K15" s="384"/>
      <c r="L15" s="385"/>
      <c r="M15" s="392" t="s">
        <v>122</v>
      </c>
      <c r="N15" s="384"/>
      <c r="O15" s="384"/>
      <c r="P15" s="115"/>
      <c r="Q15" s="115"/>
      <c r="R15" s="115"/>
      <c r="S15" s="115"/>
      <c r="T15" s="384" t="s">
        <v>123</v>
      </c>
      <c r="U15" s="384"/>
      <c r="V15" s="384"/>
      <c r="W15" s="384"/>
      <c r="X15" s="384"/>
      <c r="Y15" s="384"/>
      <c r="Z15" s="384"/>
      <c r="AA15" s="384"/>
      <c r="AB15" s="385"/>
      <c r="AC15" s="393" t="s">
        <v>124</v>
      </c>
      <c r="AD15" s="394"/>
      <c r="AE15" s="394"/>
      <c r="AF15" s="394"/>
      <c r="AG15" s="394"/>
      <c r="AH15" s="394"/>
      <c r="AI15" s="394"/>
      <c r="AJ15" s="115"/>
      <c r="AK15" s="115"/>
      <c r="AL15" s="115"/>
      <c r="AM15" s="115"/>
      <c r="AN15" s="384" t="s">
        <v>125</v>
      </c>
      <c r="AO15" s="384"/>
      <c r="AP15" s="384"/>
      <c r="AQ15" s="384"/>
      <c r="AR15" s="384"/>
      <c r="AS15" s="385"/>
      <c r="AT15" s="392" t="s">
        <v>126</v>
      </c>
      <c r="AU15" s="384"/>
      <c r="AV15" s="384"/>
      <c r="AW15" s="115"/>
      <c r="AX15" s="115"/>
      <c r="AY15" s="115"/>
      <c r="AZ15" s="384" t="s">
        <v>127</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34"/>
      <c r="P16" s="134"/>
      <c r="Q16" s="134"/>
      <c r="R16" s="134"/>
      <c r="S16" s="134"/>
      <c r="T16" s="134"/>
      <c r="U16" s="389" t="s">
        <v>3</v>
      </c>
      <c r="V16" s="390"/>
      <c r="W16" s="390"/>
      <c r="X16" s="390"/>
      <c r="Y16" s="390"/>
      <c r="Z16" s="390"/>
      <c r="AA16" s="390"/>
      <c r="AB16" s="391"/>
      <c r="AC16" s="389" t="s">
        <v>3</v>
      </c>
      <c r="AD16" s="390"/>
      <c r="AE16" s="390"/>
      <c r="AF16" s="390"/>
      <c r="AG16" s="390"/>
      <c r="AH16" s="390"/>
      <c r="AI16" s="391"/>
      <c r="AJ16" s="134"/>
      <c r="AK16" s="134"/>
      <c r="AL16" s="134"/>
      <c r="AM16" s="134"/>
      <c r="AN16" s="134"/>
      <c r="AO16" s="134"/>
      <c r="AP16" s="389" t="s">
        <v>3</v>
      </c>
      <c r="AQ16" s="390"/>
      <c r="AR16" s="390"/>
      <c r="AS16" s="391"/>
      <c r="AT16" s="389" t="s">
        <v>3</v>
      </c>
      <c r="AU16" s="391"/>
      <c r="AV16" s="134"/>
      <c r="AW16" s="134"/>
      <c r="AX16" s="134"/>
      <c r="AY16" s="134"/>
      <c r="AZ16" s="134"/>
      <c r="BA16" s="134"/>
      <c r="BB16" s="389" t="s">
        <v>3</v>
      </c>
      <c r="BC16" s="390"/>
      <c r="BD16" s="390"/>
      <c r="BE16" s="391"/>
    </row>
    <row r="17" spans="1:57" ht="12.75" customHeight="1" x14ac:dyDescent="0.25">
      <c r="A17" s="132" t="s">
        <v>25</v>
      </c>
      <c r="B17" s="379"/>
      <c r="C17" s="379"/>
      <c r="D17" s="379"/>
      <c r="E17" s="379"/>
      <c r="F17" s="379"/>
      <c r="G17" s="379"/>
      <c r="H17" s="379"/>
      <c r="I17" s="379"/>
      <c r="J17" s="379"/>
      <c r="K17" s="379"/>
      <c r="L17" s="133"/>
      <c r="M17" s="132" t="s">
        <v>25</v>
      </c>
      <c r="N17" s="380"/>
      <c r="O17" s="380"/>
      <c r="P17" s="380"/>
      <c r="Q17" s="380"/>
      <c r="R17" s="380"/>
      <c r="S17" s="380"/>
      <c r="T17" s="380"/>
      <c r="U17" s="380"/>
      <c r="V17" s="380"/>
      <c r="W17" s="380"/>
      <c r="X17" s="380"/>
      <c r="Y17" s="380"/>
      <c r="Z17" s="380"/>
      <c r="AA17" s="380"/>
      <c r="AB17" s="381"/>
      <c r="AC17" s="382" t="s">
        <v>25</v>
      </c>
      <c r="AD17" s="383"/>
      <c r="AE17" s="379"/>
      <c r="AF17" s="379"/>
      <c r="AG17" s="379"/>
      <c r="AH17" s="379"/>
      <c r="AI17" s="379"/>
      <c r="AJ17" s="379"/>
      <c r="AK17" s="379"/>
      <c r="AL17" s="379"/>
      <c r="AM17" s="379"/>
      <c r="AN17" s="379"/>
      <c r="AO17" s="379"/>
      <c r="AP17" s="379"/>
      <c r="AQ17" s="379"/>
      <c r="AR17" s="379"/>
      <c r="AS17" s="133"/>
      <c r="AT17" s="132" t="s">
        <v>25</v>
      </c>
      <c r="AU17" s="380"/>
      <c r="AV17" s="380"/>
      <c r="AW17" s="380"/>
      <c r="AX17" s="380"/>
      <c r="AY17" s="380"/>
      <c r="AZ17" s="380"/>
      <c r="BA17" s="380"/>
      <c r="BB17" s="380"/>
      <c r="BC17" s="380"/>
      <c r="BD17" s="380"/>
      <c r="BE17" s="57"/>
    </row>
    <row r="18" spans="1:57" ht="12.75" customHeight="1" x14ac:dyDescent="0.25">
      <c r="A18" s="58" t="s">
        <v>26</v>
      </c>
      <c r="B18" s="373"/>
      <c r="C18" s="373"/>
      <c r="D18" s="373"/>
      <c r="E18" s="373"/>
      <c r="F18" s="373"/>
      <c r="G18" s="373"/>
      <c r="H18" s="373"/>
      <c r="I18" s="373"/>
      <c r="J18" s="373"/>
      <c r="K18" s="373"/>
      <c r="L18" s="59"/>
      <c r="M18" s="58" t="s">
        <v>26</v>
      </c>
      <c r="N18" s="373"/>
      <c r="O18" s="373"/>
      <c r="P18" s="373"/>
      <c r="Q18" s="373"/>
      <c r="R18" s="373"/>
      <c r="S18" s="373"/>
      <c r="T18" s="373"/>
      <c r="U18" s="373"/>
      <c r="V18" s="373"/>
      <c r="W18" s="373"/>
      <c r="X18" s="373"/>
      <c r="Y18" s="373"/>
      <c r="Z18" s="373"/>
      <c r="AA18" s="373"/>
      <c r="AB18" s="374"/>
      <c r="AC18" s="377" t="s">
        <v>26</v>
      </c>
      <c r="AD18" s="378"/>
      <c r="AE18" s="373"/>
      <c r="AF18" s="373"/>
      <c r="AG18" s="373"/>
      <c r="AH18" s="373"/>
      <c r="AI18" s="373"/>
      <c r="AJ18" s="373"/>
      <c r="AK18" s="373"/>
      <c r="AL18" s="373"/>
      <c r="AM18" s="373"/>
      <c r="AN18" s="373"/>
      <c r="AO18" s="373"/>
      <c r="AP18" s="373"/>
      <c r="AQ18" s="373"/>
      <c r="AR18" s="373"/>
      <c r="AS18" s="59"/>
      <c r="AT18" s="58" t="s">
        <v>26</v>
      </c>
      <c r="AU18" s="373"/>
      <c r="AV18" s="373"/>
      <c r="AW18" s="373"/>
      <c r="AX18" s="373"/>
      <c r="AY18" s="373"/>
      <c r="AZ18" s="373"/>
      <c r="BA18" s="373"/>
      <c r="BB18" s="373"/>
      <c r="BC18" s="373"/>
      <c r="BD18" s="373"/>
      <c r="BE18" s="59"/>
    </row>
    <row r="19" spans="1:57" ht="12.75" customHeight="1" x14ac:dyDescent="0.25">
      <c r="A19" s="58" t="s">
        <v>29</v>
      </c>
      <c r="B19" s="373"/>
      <c r="C19" s="373"/>
      <c r="D19" s="373"/>
      <c r="E19" s="373"/>
      <c r="F19" s="373"/>
      <c r="G19" s="373"/>
      <c r="H19" s="373"/>
      <c r="I19" s="373"/>
      <c r="J19" s="373"/>
      <c r="K19" s="373"/>
      <c r="L19" s="59"/>
      <c r="M19" s="58" t="s">
        <v>29</v>
      </c>
      <c r="N19" s="373"/>
      <c r="O19" s="373"/>
      <c r="P19" s="373"/>
      <c r="Q19" s="373"/>
      <c r="R19" s="373"/>
      <c r="S19" s="373"/>
      <c r="T19" s="373"/>
      <c r="U19" s="373"/>
      <c r="V19" s="373"/>
      <c r="W19" s="373"/>
      <c r="X19" s="373"/>
      <c r="Y19" s="373"/>
      <c r="Z19" s="373"/>
      <c r="AA19" s="373"/>
      <c r="AB19" s="374"/>
      <c r="AC19" s="377" t="s">
        <v>29</v>
      </c>
      <c r="AD19" s="378"/>
      <c r="AE19" s="373"/>
      <c r="AF19" s="373"/>
      <c r="AG19" s="373"/>
      <c r="AH19" s="373"/>
      <c r="AI19" s="373"/>
      <c r="AJ19" s="373"/>
      <c r="AK19" s="373"/>
      <c r="AL19" s="373"/>
      <c r="AM19" s="373"/>
      <c r="AN19" s="373"/>
      <c r="AO19" s="373"/>
      <c r="AP19" s="373"/>
      <c r="AQ19" s="373"/>
      <c r="AR19" s="373"/>
      <c r="AS19" s="59"/>
      <c r="AT19" s="58" t="s">
        <v>29</v>
      </c>
      <c r="AU19" s="373"/>
      <c r="AV19" s="373"/>
      <c r="AW19" s="373"/>
      <c r="AX19" s="373"/>
      <c r="AY19" s="373"/>
      <c r="AZ19" s="373"/>
      <c r="BA19" s="373"/>
      <c r="BB19" s="373"/>
      <c r="BC19" s="373"/>
      <c r="BD19" s="373"/>
      <c r="BE19" s="59"/>
    </row>
    <row r="20" spans="1:57" ht="12.75" customHeight="1" x14ac:dyDescent="0.25">
      <c r="A20" s="58" t="s">
        <v>27</v>
      </c>
      <c r="B20" s="373"/>
      <c r="C20" s="373"/>
      <c r="D20" s="373"/>
      <c r="E20" s="373"/>
      <c r="F20" s="373"/>
      <c r="G20" s="373"/>
      <c r="H20" s="373"/>
      <c r="I20" s="373"/>
      <c r="J20" s="373"/>
      <c r="K20" s="373"/>
      <c r="L20" s="59"/>
      <c r="M20" s="58" t="s">
        <v>27</v>
      </c>
      <c r="N20" s="373"/>
      <c r="O20" s="373"/>
      <c r="P20" s="373"/>
      <c r="Q20" s="373"/>
      <c r="R20" s="373"/>
      <c r="S20" s="373"/>
      <c r="T20" s="373"/>
      <c r="U20" s="373"/>
      <c r="V20" s="373"/>
      <c r="W20" s="373"/>
      <c r="X20" s="373"/>
      <c r="Y20" s="373"/>
      <c r="Z20" s="373"/>
      <c r="AA20" s="373"/>
      <c r="AB20" s="374"/>
      <c r="AC20" s="377" t="s">
        <v>27</v>
      </c>
      <c r="AD20" s="378"/>
      <c r="AE20" s="373"/>
      <c r="AF20" s="373"/>
      <c r="AG20" s="373"/>
      <c r="AH20" s="373"/>
      <c r="AI20" s="373"/>
      <c r="AJ20" s="373"/>
      <c r="AK20" s="373"/>
      <c r="AL20" s="373"/>
      <c r="AM20" s="373"/>
      <c r="AN20" s="373"/>
      <c r="AO20" s="373"/>
      <c r="AP20" s="373"/>
      <c r="AQ20" s="373"/>
      <c r="AR20" s="373"/>
      <c r="AS20" s="59"/>
      <c r="AT20" s="58" t="s">
        <v>27</v>
      </c>
      <c r="AU20" s="373"/>
      <c r="AV20" s="373"/>
      <c r="AW20" s="373"/>
      <c r="AX20" s="373"/>
      <c r="AY20" s="373"/>
      <c r="AZ20" s="373"/>
      <c r="BA20" s="373"/>
      <c r="BB20" s="373"/>
      <c r="BC20" s="373"/>
      <c r="BD20" s="373"/>
      <c r="BE20" s="59"/>
    </row>
    <row r="21" spans="1:57" ht="12.75" customHeight="1" x14ac:dyDescent="0.25">
      <c r="A21" s="58" t="s">
        <v>30</v>
      </c>
      <c r="B21" s="373"/>
      <c r="C21" s="373"/>
      <c r="D21" s="373"/>
      <c r="E21" s="373"/>
      <c r="F21" s="373"/>
      <c r="G21" s="373"/>
      <c r="H21" s="373"/>
      <c r="I21" s="373"/>
      <c r="J21" s="373"/>
      <c r="K21" s="373"/>
      <c r="L21" s="59"/>
      <c r="M21" s="58" t="s">
        <v>30</v>
      </c>
      <c r="N21" s="373"/>
      <c r="O21" s="373"/>
      <c r="P21" s="373"/>
      <c r="Q21" s="373"/>
      <c r="R21" s="373"/>
      <c r="S21" s="373"/>
      <c r="T21" s="373"/>
      <c r="U21" s="373"/>
      <c r="V21" s="373"/>
      <c r="W21" s="373"/>
      <c r="X21" s="373"/>
      <c r="Y21" s="373"/>
      <c r="Z21" s="373"/>
      <c r="AA21" s="373"/>
      <c r="AB21" s="374"/>
      <c r="AC21" s="377" t="s">
        <v>30</v>
      </c>
      <c r="AD21" s="378"/>
      <c r="AE21" s="373"/>
      <c r="AF21" s="373"/>
      <c r="AG21" s="373"/>
      <c r="AH21" s="373"/>
      <c r="AI21" s="373"/>
      <c r="AJ21" s="373"/>
      <c r="AK21" s="373"/>
      <c r="AL21" s="373"/>
      <c r="AM21" s="373"/>
      <c r="AN21" s="373"/>
      <c r="AO21" s="373"/>
      <c r="AP21" s="373"/>
      <c r="AQ21" s="373"/>
      <c r="AR21" s="373"/>
      <c r="AS21" s="59"/>
      <c r="AT21" s="58" t="s">
        <v>30</v>
      </c>
      <c r="AU21" s="373"/>
      <c r="AV21" s="373"/>
      <c r="AW21" s="373"/>
      <c r="AX21" s="373"/>
      <c r="AY21" s="373"/>
      <c r="AZ21" s="373"/>
      <c r="BA21" s="373"/>
      <c r="BB21" s="373"/>
      <c r="BC21" s="373"/>
      <c r="BD21" s="373"/>
      <c r="BE21" s="59"/>
    </row>
    <row r="22" spans="1:57" ht="12.75" customHeight="1" x14ac:dyDescent="0.25">
      <c r="A22" s="129" t="s">
        <v>28</v>
      </c>
      <c r="B22" s="373"/>
      <c r="C22" s="373"/>
      <c r="D22" s="373"/>
      <c r="E22" s="373"/>
      <c r="F22" s="373"/>
      <c r="G22" s="373"/>
      <c r="H22" s="373"/>
      <c r="I22" s="373"/>
      <c r="J22" s="373"/>
      <c r="K22" s="373"/>
      <c r="L22" s="59"/>
      <c r="M22" s="129" t="s">
        <v>28</v>
      </c>
      <c r="N22" s="373"/>
      <c r="O22" s="373"/>
      <c r="P22" s="373"/>
      <c r="Q22" s="373"/>
      <c r="R22" s="373"/>
      <c r="S22" s="373"/>
      <c r="T22" s="373"/>
      <c r="U22" s="373"/>
      <c r="V22" s="373"/>
      <c r="W22" s="373"/>
      <c r="X22" s="373"/>
      <c r="Y22" s="373"/>
      <c r="Z22" s="373"/>
      <c r="AA22" s="373"/>
      <c r="AB22" s="374"/>
      <c r="AC22" s="375" t="s">
        <v>28</v>
      </c>
      <c r="AD22" s="376"/>
      <c r="AE22" s="373"/>
      <c r="AF22" s="373"/>
      <c r="AG22" s="373"/>
      <c r="AH22" s="373"/>
      <c r="AI22" s="373"/>
      <c r="AJ22" s="373"/>
      <c r="AK22" s="373"/>
      <c r="AL22" s="373"/>
      <c r="AM22" s="373"/>
      <c r="AN22" s="373"/>
      <c r="AO22" s="373"/>
      <c r="AP22" s="373"/>
      <c r="AQ22" s="373"/>
      <c r="AR22" s="373"/>
      <c r="AS22" s="59"/>
      <c r="AT22" s="129" t="s">
        <v>28</v>
      </c>
      <c r="AU22" s="373"/>
      <c r="AV22" s="373"/>
      <c r="AW22" s="373"/>
      <c r="AX22" s="373"/>
      <c r="AY22" s="373"/>
      <c r="AZ22" s="373"/>
      <c r="BA22" s="373"/>
      <c r="BB22" s="373"/>
      <c r="BC22" s="373"/>
      <c r="BD22" s="373"/>
      <c r="BE22" s="59"/>
    </row>
    <row r="23" spans="1:57" ht="12.75" customHeight="1" thickBot="1" x14ac:dyDescent="0.3">
      <c r="A23" s="135" t="s">
        <v>32</v>
      </c>
      <c r="B23" s="369"/>
      <c r="C23" s="369"/>
      <c r="D23" s="369"/>
      <c r="E23" s="369"/>
      <c r="F23" s="369"/>
      <c r="G23" s="369"/>
      <c r="H23" s="369"/>
      <c r="I23" s="369"/>
      <c r="J23" s="369"/>
      <c r="K23" s="369"/>
      <c r="L23" s="60"/>
      <c r="M23" s="135" t="s">
        <v>32</v>
      </c>
      <c r="N23" s="369"/>
      <c r="O23" s="369"/>
      <c r="P23" s="369"/>
      <c r="Q23" s="369"/>
      <c r="R23" s="369"/>
      <c r="S23" s="369"/>
      <c r="T23" s="369"/>
      <c r="U23" s="369"/>
      <c r="V23" s="369"/>
      <c r="W23" s="369"/>
      <c r="X23" s="369"/>
      <c r="Y23" s="369"/>
      <c r="Z23" s="369"/>
      <c r="AA23" s="369"/>
      <c r="AB23" s="370"/>
      <c r="AC23" s="371" t="s">
        <v>32</v>
      </c>
      <c r="AD23" s="372"/>
      <c r="AE23" s="369"/>
      <c r="AF23" s="369"/>
      <c r="AG23" s="369"/>
      <c r="AH23" s="369"/>
      <c r="AI23" s="369"/>
      <c r="AJ23" s="369"/>
      <c r="AK23" s="369"/>
      <c r="AL23" s="369"/>
      <c r="AM23" s="369"/>
      <c r="AN23" s="369"/>
      <c r="AO23" s="369"/>
      <c r="AP23" s="369"/>
      <c r="AQ23" s="369"/>
      <c r="AR23" s="369"/>
      <c r="AS23" s="60"/>
      <c r="AT23" s="135" t="s">
        <v>32</v>
      </c>
      <c r="AU23" s="369"/>
      <c r="AV23" s="369"/>
      <c r="AW23" s="369"/>
      <c r="AX23" s="369"/>
      <c r="AY23" s="369"/>
      <c r="AZ23" s="369"/>
      <c r="BA23" s="369"/>
      <c r="BB23" s="369"/>
      <c r="BC23" s="369"/>
      <c r="BD23" s="369"/>
      <c r="BE23" s="60"/>
    </row>
    <row r="24" spans="1:57" ht="12.75" customHeight="1" x14ac:dyDescent="0.25">
      <c r="A24" s="305" t="s">
        <v>37</v>
      </c>
      <c r="B24" s="130" t="s">
        <v>128</v>
      </c>
      <c r="C24" s="145"/>
      <c r="D24" s="145"/>
      <c r="E24" s="145"/>
      <c r="F24" s="145"/>
      <c r="G24" s="145"/>
      <c r="H24" s="145"/>
      <c r="I24" s="145"/>
      <c r="J24" s="145"/>
      <c r="K24" s="155"/>
      <c r="L24" s="131" t="s">
        <v>129</v>
      </c>
      <c r="M24" s="299" t="s">
        <v>37</v>
      </c>
      <c r="N24" s="61" t="s">
        <v>128</v>
      </c>
      <c r="O24" s="139"/>
      <c r="P24" s="139"/>
      <c r="Q24" s="139"/>
      <c r="R24" s="139"/>
      <c r="S24" s="139"/>
      <c r="T24" s="139"/>
      <c r="U24" s="300"/>
      <c r="V24" s="300"/>
      <c r="W24" s="300"/>
      <c r="X24" s="300"/>
      <c r="Y24" s="300"/>
      <c r="Z24" s="357"/>
      <c r="AA24" s="358" t="s">
        <v>129</v>
      </c>
      <c r="AB24" s="359"/>
      <c r="AC24" s="305" t="s">
        <v>37</v>
      </c>
      <c r="AD24" s="309"/>
      <c r="AE24" s="360" t="s">
        <v>128</v>
      </c>
      <c r="AF24" s="361"/>
      <c r="AG24" s="361"/>
      <c r="AH24" s="362"/>
      <c r="AI24" s="309"/>
      <c r="AJ24" s="309"/>
      <c r="AK24" s="145"/>
      <c r="AL24" s="145"/>
      <c r="AM24" s="145"/>
      <c r="AN24" s="145"/>
      <c r="AO24" s="145"/>
      <c r="AP24" s="145"/>
      <c r="AQ24" s="145"/>
      <c r="AR24" s="155"/>
      <c r="AS24" s="131" t="s">
        <v>129</v>
      </c>
      <c r="AT24" s="299" t="s">
        <v>37</v>
      </c>
      <c r="AU24" s="61" t="s">
        <v>128</v>
      </c>
      <c r="AV24" s="139"/>
      <c r="AW24" s="139"/>
      <c r="AX24" s="139"/>
      <c r="AY24" s="139"/>
      <c r="AZ24" s="139"/>
      <c r="BA24" s="139"/>
      <c r="BB24" s="139"/>
      <c r="BC24" s="139"/>
      <c r="BD24" s="140"/>
      <c r="BE24" s="62" t="s">
        <v>129</v>
      </c>
    </row>
    <row r="25" spans="1:57" ht="12.75" customHeight="1" x14ac:dyDescent="0.25">
      <c r="A25" s="288"/>
      <c r="B25" s="63" t="s">
        <v>130</v>
      </c>
      <c r="C25" s="137"/>
      <c r="D25" s="137"/>
      <c r="E25" s="137"/>
      <c r="F25" s="137"/>
      <c r="G25" s="137"/>
      <c r="H25" s="137"/>
      <c r="I25" s="137"/>
      <c r="J25" s="137"/>
      <c r="K25" s="138"/>
      <c r="L25" s="64"/>
      <c r="M25" s="288"/>
      <c r="N25" s="63" t="s">
        <v>130</v>
      </c>
      <c r="O25" s="137"/>
      <c r="P25" s="137"/>
      <c r="Q25" s="137"/>
      <c r="R25" s="137"/>
      <c r="S25" s="137"/>
      <c r="T25" s="137"/>
      <c r="U25" s="290"/>
      <c r="V25" s="290"/>
      <c r="W25" s="290"/>
      <c r="X25" s="290"/>
      <c r="Y25" s="290"/>
      <c r="Z25" s="297"/>
      <c r="AA25" s="355"/>
      <c r="AB25" s="356"/>
      <c r="AC25" s="288"/>
      <c r="AD25" s="290"/>
      <c r="AE25" s="363" t="s">
        <v>130</v>
      </c>
      <c r="AF25" s="364"/>
      <c r="AG25" s="364"/>
      <c r="AH25" s="365"/>
      <c r="AI25" s="290"/>
      <c r="AJ25" s="290"/>
      <c r="AK25" s="137"/>
      <c r="AL25" s="137"/>
      <c r="AM25" s="137"/>
      <c r="AN25" s="137"/>
      <c r="AO25" s="137"/>
      <c r="AP25" s="137"/>
      <c r="AQ25" s="137"/>
      <c r="AR25" s="138"/>
      <c r="AS25" s="64"/>
      <c r="AT25" s="288"/>
      <c r="AU25" s="63" t="s">
        <v>130</v>
      </c>
      <c r="AV25" s="137"/>
      <c r="AW25" s="137"/>
      <c r="AX25" s="137"/>
      <c r="AY25" s="137"/>
      <c r="AZ25" s="137"/>
      <c r="BA25" s="137"/>
      <c r="BB25" s="137"/>
      <c r="BC25" s="137"/>
      <c r="BD25" s="138"/>
      <c r="BE25" s="64"/>
    </row>
    <row r="26" spans="1:57" ht="12.75" customHeight="1" thickBot="1" x14ac:dyDescent="0.3">
      <c r="A26" s="289"/>
      <c r="B26" s="65" t="s">
        <v>131</v>
      </c>
      <c r="C26" s="142"/>
      <c r="D26" s="142"/>
      <c r="E26" s="142"/>
      <c r="F26" s="142"/>
      <c r="G26" s="142"/>
      <c r="H26" s="142"/>
      <c r="I26" s="142"/>
      <c r="J26" s="142"/>
      <c r="K26" s="143"/>
      <c r="L26" s="66"/>
      <c r="M26" s="289"/>
      <c r="N26" s="65" t="s">
        <v>131</v>
      </c>
      <c r="O26" s="142"/>
      <c r="P26" s="142"/>
      <c r="Q26" s="142"/>
      <c r="R26" s="142"/>
      <c r="S26" s="142"/>
      <c r="T26" s="142"/>
      <c r="U26" s="308"/>
      <c r="V26" s="308"/>
      <c r="W26" s="308"/>
      <c r="X26" s="308"/>
      <c r="Y26" s="308"/>
      <c r="Z26" s="306"/>
      <c r="AA26" s="353"/>
      <c r="AB26" s="354"/>
      <c r="AC26" s="289"/>
      <c r="AD26" s="291"/>
      <c r="AE26" s="366" t="s">
        <v>131</v>
      </c>
      <c r="AF26" s="367"/>
      <c r="AG26" s="367"/>
      <c r="AH26" s="368"/>
      <c r="AI26" s="291"/>
      <c r="AJ26" s="291"/>
      <c r="AK26" s="144"/>
      <c r="AL26" s="144"/>
      <c r="AM26" s="144"/>
      <c r="AN26" s="144"/>
      <c r="AO26" s="144"/>
      <c r="AP26" s="144"/>
      <c r="AQ26" s="144"/>
      <c r="AR26" s="159"/>
      <c r="AS26" s="67"/>
      <c r="AT26" s="289"/>
      <c r="AU26" s="65" t="s">
        <v>131</v>
      </c>
      <c r="AV26" s="142"/>
      <c r="AW26" s="142"/>
      <c r="AX26" s="142"/>
      <c r="AY26" s="142"/>
      <c r="AZ26" s="142"/>
      <c r="BA26" s="142"/>
      <c r="BB26" s="142"/>
      <c r="BC26" s="142"/>
      <c r="BD26" s="143"/>
      <c r="BE26" s="66"/>
    </row>
    <row r="27" spans="1:57" ht="12.75" customHeight="1" x14ac:dyDescent="0.25">
      <c r="A27" s="141" t="s">
        <v>132</v>
      </c>
      <c r="B27" s="68" t="s">
        <v>133</v>
      </c>
      <c r="C27" s="343" t="s">
        <v>134</v>
      </c>
      <c r="D27" s="344"/>
      <c r="E27" s="344"/>
      <c r="F27" s="344"/>
      <c r="G27" s="345"/>
      <c r="H27" s="343" t="s">
        <v>135</v>
      </c>
      <c r="I27" s="344"/>
      <c r="J27" s="344"/>
      <c r="K27" s="344"/>
      <c r="L27" s="345"/>
      <c r="M27" s="69" t="s">
        <v>132</v>
      </c>
      <c r="N27" s="68" t="s">
        <v>133</v>
      </c>
      <c r="O27" s="343" t="s">
        <v>134</v>
      </c>
      <c r="P27" s="344"/>
      <c r="Q27" s="344"/>
      <c r="R27" s="344"/>
      <c r="S27" s="345"/>
      <c r="T27" s="343" t="s">
        <v>135</v>
      </c>
      <c r="U27" s="344"/>
      <c r="V27" s="344"/>
      <c r="W27" s="344"/>
      <c r="X27" s="344"/>
      <c r="Y27" s="344"/>
      <c r="Z27" s="344"/>
      <c r="AA27" s="344"/>
      <c r="AB27" s="345"/>
      <c r="AC27" s="341" t="s">
        <v>135</v>
      </c>
      <c r="AD27" s="339"/>
      <c r="AE27" s="339"/>
      <c r="AF27" s="339"/>
      <c r="AG27" s="339"/>
      <c r="AH27" s="339"/>
      <c r="AI27" s="339"/>
      <c r="AJ27" s="342"/>
      <c r="AK27" s="352" t="s">
        <v>132</v>
      </c>
      <c r="AL27" s="339"/>
      <c r="AM27" s="339" t="s">
        <v>133</v>
      </c>
      <c r="AN27" s="340"/>
      <c r="AO27" s="341" t="s">
        <v>134</v>
      </c>
      <c r="AP27" s="339"/>
      <c r="AQ27" s="339"/>
      <c r="AR27" s="339"/>
      <c r="AS27" s="342"/>
      <c r="AT27" s="69" t="s">
        <v>132</v>
      </c>
      <c r="AU27" s="68" t="s">
        <v>133</v>
      </c>
      <c r="AV27" s="343" t="s">
        <v>134</v>
      </c>
      <c r="AW27" s="344"/>
      <c r="AX27" s="344"/>
      <c r="AY27" s="344"/>
      <c r="AZ27" s="345"/>
      <c r="BA27" s="343" t="s">
        <v>135</v>
      </c>
      <c r="BB27" s="344"/>
      <c r="BC27" s="344"/>
      <c r="BD27" s="344"/>
      <c r="BE27" s="345"/>
    </row>
    <row r="28" spans="1:57" ht="13.5" customHeight="1" x14ac:dyDescent="0.25">
      <c r="A28" s="70"/>
      <c r="B28" s="148"/>
      <c r="C28" s="70"/>
      <c r="D28" s="147"/>
      <c r="E28" s="147"/>
      <c r="F28" s="147"/>
      <c r="G28" s="71"/>
      <c r="H28" s="346" t="s">
        <v>136</v>
      </c>
      <c r="I28" s="347"/>
      <c r="J28" s="347"/>
      <c r="K28" s="347"/>
      <c r="L28" s="348"/>
      <c r="M28" s="146"/>
      <c r="N28" s="148"/>
      <c r="O28" s="70"/>
      <c r="P28" s="147"/>
      <c r="Q28" s="147"/>
      <c r="R28" s="147"/>
      <c r="S28" s="71"/>
      <c r="T28" s="349" t="s">
        <v>136</v>
      </c>
      <c r="U28" s="350"/>
      <c r="V28" s="350"/>
      <c r="W28" s="350"/>
      <c r="X28" s="350"/>
      <c r="Y28" s="350"/>
      <c r="Z28" s="350"/>
      <c r="AA28" s="350"/>
      <c r="AB28" s="351"/>
      <c r="AC28" s="349" t="s">
        <v>136</v>
      </c>
      <c r="AD28" s="350"/>
      <c r="AE28" s="350"/>
      <c r="AF28" s="350"/>
      <c r="AG28" s="350"/>
      <c r="AH28" s="350"/>
      <c r="AI28" s="350"/>
      <c r="AJ28" s="351"/>
      <c r="AK28" s="313"/>
      <c r="AL28" s="314"/>
      <c r="AM28" s="314"/>
      <c r="AN28" s="324"/>
      <c r="AO28" s="70"/>
      <c r="AP28" s="147"/>
      <c r="AQ28" s="147"/>
      <c r="AR28" s="147"/>
      <c r="AS28" s="71"/>
      <c r="AT28" s="146"/>
      <c r="AU28" s="148"/>
      <c r="AV28" s="70"/>
      <c r="AW28" s="147"/>
      <c r="AX28" s="147"/>
      <c r="AY28" s="147"/>
      <c r="AZ28" s="71"/>
      <c r="BA28" s="349" t="s">
        <v>136</v>
      </c>
      <c r="BB28" s="350"/>
      <c r="BC28" s="350"/>
      <c r="BD28" s="350"/>
      <c r="BE28" s="351"/>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34">
        <v>2</v>
      </c>
      <c r="V29" s="334"/>
      <c r="W29" s="334">
        <v>2</v>
      </c>
      <c r="X29" s="334"/>
      <c r="Y29" s="334">
        <v>4</v>
      </c>
      <c r="Z29" s="334"/>
      <c r="AA29" s="334">
        <v>5</v>
      </c>
      <c r="AB29" s="335"/>
      <c r="AC29" s="72">
        <v>1</v>
      </c>
      <c r="AD29" s="149">
        <v>2</v>
      </c>
      <c r="AE29" s="334">
        <v>3</v>
      </c>
      <c r="AF29" s="334"/>
      <c r="AG29" s="334">
        <v>4</v>
      </c>
      <c r="AH29" s="334"/>
      <c r="AI29" s="334">
        <v>5</v>
      </c>
      <c r="AJ29" s="335"/>
      <c r="AK29" s="313"/>
      <c r="AL29" s="314"/>
      <c r="AM29" s="314"/>
      <c r="AN29" s="324"/>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36" t="s">
        <v>137</v>
      </c>
      <c r="I30" s="337"/>
      <c r="J30" s="337"/>
      <c r="K30" s="337"/>
      <c r="L30" s="338"/>
      <c r="M30" s="158"/>
      <c r="N30" s="138"/>
      <c r="O30" s="136"/>
      <c r="P30" s="137"/>
      <c r="Q30" s="137"/>
      <c r="R30" s="137"/>
      <c r="S30" s="151"/>
      <c r="T30" s="336" t="s">
        <v>137</v>
      </c>
      <c r="U30" s="337"/>
      <c r="V30" s="337"/>
      <c r="W30" s="337"/>
      <c r="X30" s="337"/>
      <c r="Y30" s="337"/>
      <c r="Z30" s="337"/>
      <c r="AA30" s="337"/>
      <c r="AB30" s="338"/>
      <c r="AC30" s="336" t="s">
        <v>137</v>
      </c>
      <c r="AD30" s="337"/>
      <c r="AE30" s="337"/>
      <c r="AF30" s="337"/>
      <c r="AG30" s="337"/>
      <c r="AH30" s="337"/>
      <c r="AI30" s="337"/>
      <c r="AJ30" s="338"/>
      <c r="AK30" s="313"/>
      <c r="AL30" s="314"/>
      <c r="AM30" s="314"/>
      <c r="AN30" s="324"/>
      <c r="AO30" s="70"/>
      <c r="AP30" s="147"/>
      <c r="AQ30" s="147"/>
      <c r="AR30" s="147"/>
      <c r="AS30" s="71"/>
      <c r="AT30" s="158"/>
      <c r="AU30" s="138"/>
      <c r="AV30" s="136"/>
      <c r="AW30" s="137"/>
      <c r="AX30" s="137"/>
      <c r="AY30" s="137"/>
      <c r="AZ30" s="151"/>
      <c r="BA30" s="331" t="s">
        <v>137</v>
      </c>
      <c r="BB30" s="332"/>
      <c r="BC30" s="332"/>
      <c r="BD30" s="332"/>
      <c r="BE30" s="333"/>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34">
        <v>2</v>
      </c>
      <c r="V31" s="334"/>
      <c r="W31" s="334">
        <v>2</v>
      </c>
      <c r="X31" s="334"/>
      <c r="Y31" s="334">
        <v>4</v>
      </c>
      <c r="Z31" s="334"/>
      <c r="AA31" s="334">
        <v>5</v>
      </c>
      <c r="AB31" s="335"/>
      <c r="AC31" s="72">
        <v>1</v>
      </c>
      <c r="AD31" s="149">
        <v>2</v>
      </c>
      <c r="AE31" s="334">
        <v>3</v>
      </c>
      <c r="AF31" s="334"/>
      <c r="AG31" s="334">
        <v>4</v>
      </c>
      <c r="AH31" s="334"/>
      <c r="AI31" s="334">
        <v>5</v>
      </c>
      <c r="AJ31" s="335"/>
      <c r="AK31" s="313"/>
      <c r="AL31" s="314"/>
      <c r="AM31" s="314"/>
      <c r="AN31" s="324"/>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299"/>
      <c r="I32" s="300"/>
      <c r="J32" s="300"/>
      <c r="K32" s="300"/>
      <c r="L32" s="301"/>
      <c r="M32" s="158"/>
      <c r="N32" s="138"/>
      <c r="O32" s="136"/>
      <c r="P32" s="137"/>
      <c r="Q32" s="137"/>
      <c r="R32" s="137"/>
      <c r="S32" s="151"/>
      <c r="T32" s="310" t="s">
        <v>138</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7"/>
      <c r="AQ32" s="147"/>
      <c r="AR32" s="147"/>
      <c r="AS32" s="71"/>
      <c r="AT32" s="158"/>
      <c r="AU32" s="138"/>
      <c r="AV32" s="136"/>
      <c r="AW32" s="137"/>
      <c r="AX32" s="137"/>
      <c r="AY32" s="137"/>
      <c r="AZ32" s="151"/>
      <c r="BA32" s="299"/>
      <c r="BB32" s="300"/>
      <c r="BC32" s="300"/>
      <c r="BD32" s="300"/>
      <c r="BE32" s="301"/>
    </row>
    <row r="33" spans="1:57" ht="13.5" customHeight="1" x14ac:dyDescent="0.25">
      <c r="A33" s="136"/>
      <c r="B33" s="138"/>
      <c r="C33" s="136"/>
      <c r="D33" s="137"/>
      <c r="E33" s="137"/>
      <c r="F33" s="137"/>
      <c r="G33" s="151"/>
      <c r="H33" s="288"/>
      <c r="I33" s="290"/>
      <c r="J33" s="290"/>
      <c r="K33" s="290"/>
      <c r="L33" s="292"/>
      <c r="M33" s="158"/>
      <c r="N33" s="138"/>
      <c r="O33" s="136"/>
      <c r="P33" s="137"/>
      <c r="Q33" s="137"/>
      <c r="R33" s="137"/>
      <c r="S33" s="151"/>
      <c r="T33" s="325" t="s">
        <v>136</v>
      </c>
      <c r="U33" s="326"/>
      <c r="V33" s="326"/>
      <c r="W33" s="326"/>
      <c r="X33" s="326"/>
      <c r="Y33" s="326"/>
      <c r="Z33" s="326"/>
      <c r="AA33" s="326"/>
      <c r="AB33" s="327"/>
      <c r="AC33" s="328" t="s">
        <v>137</v>
      </c>
      <c r="AD33" s="329"/>
      <c r="AE33" s="329"/>
      <c r="AF33" s="329"/>
      <c r="AG33" s="329"/>
      <c r="AH33" s="329"/>
      <c r="AI33" s="329"/>
      <c r="AJ33" s="330"/>
      <c r="AK33" s="313"/>
      <c r="AL33" s="314"/>
      <c r="AM33" s="314"/>
      <c r="AN33" s="324"/>
      <c r="AO33" s="70"/>
      <c r="AP33" s="147"/>
      <c r="AQ33" s="147"/>
      <c r="AR33" s="147"/>
      <c r="AS33" s="71"/>
      <c r="AT33" s="158"/>
      <c r="AU33" s="138"/>
      <c r="AV33" s="136"/>
      <c r="AW33" s="137"/>
      <c r="AX33" s="137"/>
      <c r="AY33" s="137"/>
      <c r="AZ33" s="151"/>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6"/>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6"/>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6"/>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6"/>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6"/>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6"/>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6"/>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6"/>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6"/>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6"/>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6"/>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6"/>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6"/>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7"/>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112</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113</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139</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140</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141</v>
      </c>
      <c r="B10" s="410"/>
      <c r="C10" s="410"/>
      <c r="D10" s="410" t="s">
        <v>142</v>
      </c>
      <c r="E10" s="410"/>
      <c r="F10" s="410"/>
      <c r="G10" s="410"/>
      <c r="H10" s="410"/>
      <c r="I10" s="410"/>
      <c r="J10" s="410"/>
      <c r="K10" s="410"/>
      <c r="L10" s="410"/>
      <c r="M10" s="410"/>
      <c r="N10" s="410"/>
    </row>
    <row r="11" spans="1:57" x14ac:dyDescent="0.25">
      <c r="A11" s="410" t="s">
        <v>143</v>
      </c>
      <c r="B11" s="410"/>
      <c r="C11" s="410"/>
      <c r="D11" s="410" t="s">
        <v>144</v>
      </c>
      <c r="E11" s="410"/>
      <c r="F11" s="410"/>
      <c r="G11" s="410"/>
      <c r="H11" s="410"/>
      <c r="I11" s="410"/>
      <c r="J11" s="410"/>
      <c r="K11" s="410"/>
      <c r="L11" s="410"/>
      <c r="M11" s="410"/>
      <c r="N11" s="410"/>
    </row>
    <row r="12" spans="1:57" x14ac:dyDescent="0.25">
      <c r="A12" s="410" t="s">
        <v>145</v>
      </c>
      <c r="B12" s="410"/>
      <c r="C12" s="410"/>
      <c r="D12" s="410" t="s">
        <v>146</v>
      </c>
      <c r="E12" s="410"/>
      <c r="F12" s="410"/>
      <c r="G12" s="410"/>
      <c r="H12" s="410"/>
      <c r="I12" s="410"/>
      <c r="J12" s="410"/>
      <c r="K12" s="410"/>
      <c r="L12" s="410"/>
      <c r="M12" s="410"/>
      <c r="N12" s="410"/>
    </row>
    <row r="13" spans="1:57" x14ac:dyDescent="0.25">
      <c r="A13" s="410" t="s">
        <v>147</v>
      </c>
      <c r="B13" s="410"/>
      <c r="C13" s="410"/>
      <c r="D13" s="410" t="s">
        <v>148</v>
      </c>
      <c r="E13" s="410"/>
      <c r="F13" s="410"/>
      <c r="G13" s="410"/>
      <c r="H13" s="410"/>
      <c r="I13" s="410"/>
      <c r="J13" s="410"/>
      <c r="K13" s="410"/>
      <c r="L13" s="410"/>
      <c r="M13" s="410"/>
      <c r="N13" s="410"/>
    </row>
    <row r="14" spans="1:57" x14ac:dyDescent="0.25">
      <c r="A14" s="410" t="s">
        <v>149</v>
      </c>
      <c r="B14" s="410"/>
      <c r="C14" s="410"/>
      <c r="D14" s="410" t="s">
        <v>150</v>
      </c>
      <c r="E14" s="410"/>
      <c r="F14" s="410"/>
      <c r="G14" s="410"/>
      <c r="H14" s="410"/>
      <c r="I14" s="410"/>
      <c r="J14" s="410"/>
      <c r="K14" s="410"/>
      <c r="L14" s="410"/>
      <c r="M14" s="410"/>
      <c r="N14" s="410"/>
    </row>
    <row r="15" spans="1:57" x14ac:dyDescent="0.25">
      <c r="A15" s="410" t="s">
        <v>151</v>
      </c>
      <c r="B15" s="410"/>
      <c r="C15" s="410"/>
      <c r="D15" s="410" t="s">
        <v>152</v>
      </c>
      <c r="E15" s="410"/>
      <c r="F15" s="410"/>
      <c r="G15" s="410"/>
      <c r="H15" s="410"/>
      <c r="I15" s="410"/>
      <c r="J15" s="410"/>
      <c r="K15" s="410"/>
      <c r="L15" s="410"/>
      <c r="M15" s="410"/>
      <c r="N15" s="410"/>
    </row>
    <row r="16" spans="1:57" x14ac:dyDescent="0.25">
      <c r="A16" s="410" t="s">
        <v>153</v>
      </c>
      <c r="B16" s="410"/>
      <c r="C16" s="410"/>
      <c r="D16" s="410" t="s">
        <v>154</v>
      </c>
      <c r="E16" s="410"/>
      <c r="F16" s="410"/>
      <c r="G16" s="410"/>
      <c r="H16" s="410"/>
      <c r="I16" s="410"/>
      <c r="J16" s="410"/>
      <c r="K16" s="410"/>
      <c r="L16" s="410"/>
      <c r="M16" s="410"/>
      <c r="N16" s="410"/>
    </row>
    <row r="17" spans="1:14" x14ac:dyDescent="0.25">
      <c r="A17" s="410" t="s">
        <v>155</v>
      </c>
      <c r="B17" s="410"/>
      <c r="C17" s="410"/>
      <c r="D17" s="410" t="s">
        <v>156</v>
      </c>
      <c r="E17" s="410"/>
      <c r="F17" s="410"/>
      <c r="G17" s="410"/>
      <c r="H17" s="410"/>
      <c r="I17" s="410"/>
      <c r="J17" s="410"/>
      <c r="K17" s="410"/>
      <c r="L17" s="410"/>
      <c r="M17" s="410"/>
      <c r="N17" s="410"/>
    </row>
    <row r="18" spans="1:14" x14ac:dyDescent="0.25">
      <c r="A18" s="410" t="s">
        <v>157</v>
      </c>
      <c r="B18" s="410"/>
      <c r="C18" s="410"/>
      <c r="D18" s="410" t="s">
        <v>158</v>
      </c>
      <c r="E18" s="410"/>
      <c r="F18" s="410"/>
      <c r="G18" s="410"/>
      <c r="H18" s="410"/>
      <c r="I18" s="410"/>
      <c r="J18" s="410"/>
      <c r="K18" s="410"/>
      <c r="L18" s="410"/>
      <c r="M18" s="410"/>
      <c r="N18" s="410"/>
    </row>
    <row r="19" spans="1:14" ht="15" customHeight="1" x14ac:dyDescent="0.25">
      <c r="A19" s="411" t="s">
        <v>159</v>
      </c>
      <c r="B19" s="411"/>
      <c r="C19" s="411"/>
      <c r="D19" s="410" t="s">
        <v>160</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5"/>
      <c r="B22" s="415"/>
      <c r="C22" s="415"/>
      <c r="D22" s="415"/>
      <c r="E22" s="415"/>
      <c r="F22" s="415"/>
      <c r="G22" s="415"/>
      <c r="H22" s="415"/>
      <c r="I22" s="415"/>
      <c r="J22" s="415"/>
      <c r="K22" s="415"/>
      <c r="L22" s="415"/>
      <c r="M22" s="415"/>
      <c r="N22" s="415"/>
    </row>
    <row r="23" spans="1:14" ht="15.75" x14ac:dyDescent="0.25">
      <c r="A23" s="419" t="s">
        <v>161</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162</v>
      </c>
      <c r="B25" s="410"/>
      <c r="C25" s="410"/>
      <c r="D25" s="410" t="s">
        <v>163</v>
      </c>
      <c r="E25" s="410"/>
      <c r="F25" s="410"/>
      <c r="G25" s="410"/>
      <c r="H25" s="410"/>
      <c r="I25" s="410"/>
      <c r="J25" s="410"/>
      <c r="K25" s="410"/>
      <c r="L25" s="410"/>
      <c r="M25" s="410"/>
      <c r="N25" s="410"/>
    </row>
    <row r="26" spans="1:14" x14ac:dyDescent="0.25">
      <c r="A26" s="410" t="s">
        <v>132</v>
      </c>
      <c r="B26" s="410"/>
      <c r="C26" s="410"/>
      <c r="D26" s="410" t="s">
        <v>164</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165</v>
      </c>
      <c r="B28" s="410"/>
      <c r="C28" s="410"/>
      <c r="D28" s="410" t="s">
        <v>166</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167</v>
      </c>
      <c r="B30" s="410"/>
      <c r="C30" s="410"/>
      <c r="D30" s="410" t="s">
        <v>168</v>
      </c>
      <c r="E30" s="410"/>
      <c r="F30" s="410"/>
      <c r="G30" s="410"/>
      <c r="H30" s="410"/>
      <c r="I30" s="410"/>
      <c r="J30" s="410"/>
      <c r="K30" s="410"/>
      <c r="L30" s="410"/>
      <c r="M30" s="410"/>
      <c r="N30" s="410"/>
    </row>
    <row r="31" spans="1:14" x14ac:dyDescent="0.25">
      <c r="A31" s="410" t="s">
        <v>169</v>
      </c>
      <c r="B31" s="410"/>
      <c r="C31" s="410"/>
      <c r="D31" s="410" t="s">
        <v>170</v>
      </c>
      <c r="E31" s="410"/>
      <c r="F31" s="410"/>
      <c r="G31" s="410"/>
      <c r="H31" s="410"/>
      <c r="I31" s="410"/>
      <c r="J31" s="410"/>
      <c r="K31" s="410"/>
      <c r="L31" s="410"/>
      <c r="M31" s="410"/>
      <c r="N31" s="410"/>
    </row>
    <row r="32" spans="1:14" ht="15" customHeight="1" x14ac:dyDescent="0.25">
      <c r="A32" s="410" t="s">
        <v>171</v>
      </c>
      <c r="B32" s="410"/>
      <c r="C32" s="410"/>
      <c r="D32" s="410" t="s">
        <v>172</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9" t="s">
        <v>106</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173</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162</v>
      </c>
      <c r="B40" s="410"/>
      <c r="C40" s="410"/>
      <c r="D40" s="410" t="s">
        <v>174</v>
      </c>
      <c r="E40" s="410"/>
      <c r="F40" s="410"/>
      <c r="G40" s="410"/>
      <c r="H40" s="410"/>
      <c r="I40" s="410"/>
      <c r="J40" s="410"/>
      <c r="K40" s="410"/>
      <c r="L40" s="410"/>
      <c r="M40" s="410"/>
      <c r="N40" s="410"/>
    </row>
    <row r="41" spans="1:14" x14ac:dyDescent="0.25">
      <c r="A41" s="410" t="s">
        <v>175</v>
      </c>
      <c r="B41" s="410"/>
      <c r="C41" s="410"/>
      <c r="D41" s="410" t="s">
        <v>176</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177</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178</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179</v>
      </c>
      <c r="B50" s="410"/>
      <c r="C50" s="410"/>
      <c r="D50" s="410" t="s">
        <v>180</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181</v>
      </c>
      <c r="B53" s="418"/>
      <c r="C53" s="418"/>
      <c r="D53" s="410" t="s">
        <v>182</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181</v>
      </c>
      <c r="B55" s="418"/>
      <c r="C55" s="418"/>
      <c r="D55" s="410" t="s">
        <v>183</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184</v>
      </c>
      <c r="B57" s="416"/>
      <c r="C57" s="416"/>
      <c r="D57" s="410" t="s">
        <v>185</v>
      </c>
      <c r="E57" s="410"/>
      <c r="F57" s="410"/>
      <c r="G57" s="410"/>
      <c r="H57" s="410"/>
      <c r="I57" s="410"/>
      <c r="J57" s="410"/>
      <c r="K57" s="410"/>
      <c r="L57" s="410"/>
      <c r="M57" s="410"/>
      <c r="N57" s="410"/>
    </row>
    <row r="58" spans="1:14" x14ac:dyDescent="0.25">
      <c r="A58" s="415"/>
      <c r="B58" s="415"/>
      <c r="C58" s="415"/>
      <c r="D58" s="410" t="s">
        <v>186</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187</v>
      </c>
      <c r="B60" s="410"/>
      <c r="C60" s="410"/>
      <c r="D60" s="410" t="s">
        <v>188</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189</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190</v>
      </c>
      <c r="B67" s="410"/>
      <c r="C67" s="410"/>
      <c r="D67" s="411" t="s">
        <v>191</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192</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193</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194</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195</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196</v>
      </c>
      <c r="B82" s="410"/>
      <c r="C82" s="410"/>
      <c r="D82" s="411" t="s">
        <v>197</v>
      </c>
      <c r="E82" s="411"/>
      <c r="F82" s="411"/>
      <c r="G82" s="411"/>
      <c r="H82" s="411"/>
      <c r="I82" s="411"/>
      <c r="J82" s="411"/>
      <c r="K82" s="411"/>
      <c r="L82" s="411"/>
      <c r="M82" s="411"/>
      <c r="N82" s="411"/>
    </row>
    <row r="83" spans="1:14" ht="15" customHeight="1" x14ac:dyDescent="0.25">
      <c r="A83" s="415"/>
      <c r="B83" s="415"/>
      <c r="C83" s="415"/>
      <c r="D83" s="411" t="s">
        <v>198</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199</v>
      </c>
      <c r="E86" s="411"/>
      <c r="F86" s="411"/>
      <c r="G86" s="411"/>
      <c r="H86" s="411"/>
      <c r="I86" s="411"/>
      <c r="J86" s="411"/>
      <c r="K86" s="411"/>
      <c r="L86" s="411"/>
      <c r="M86" s="411"/>
      <c r="N86" s="411"/>
    </row>
    <row r="87" spans="1:14" x14ac:dyDescent="0.25">
      <c r="A87" s="415"/>
      <c r="B87" s="415"/>
      <c r="C87" s="415"/>
      <c r="D87" s="411" t="s">
        <v>200</v>
      </c>
      <c r="E87" s="411"/>
      <c r="F87" s="411"/>
      <c r="G87" s="411"/>
      <c r="H87" s="411"/>
      <c r="I87" s="411"/>
      <c r="J87" s="411"/>
      <c r="K87" s="411"/>
      <c r="L87" s="411"/>
      <c r="M87" s="411"/>
      <c r="N87" s="411"/>
    </row>
    <row r="88" spans="1:14" ht="15" customHeight="1" x14ac:dyDescent="0.25">
      <c r="A88" s="415"/>
      <c r="B88" s="415"/>
      <c r="C88" s="415"/>
      <c r="D88" s="411" t="s">
        <v>201</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202</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203</v>
      </c>
      <c r="B93" s="410"/>
      <c r="C93" s="410"/>
      <c r="D93" s="411" t="s">
        <v>204</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205</v>
      </c>
      <c r="E96" s="414"/>
      <c r="F96" s="414"/>
      <c r="G96" s="414"/>
      <c r="H96" s="414"/>
      <c r="I96" s="414"/>
      <c r="J96" s="414"/>
      <c r="K96" s="414"/>
      <c r="L96" s="414"/>
      <c r="M96" s="414"/>
      <c r="N96" s="414"/>
    </row>
    <row r="97" spans="1:14" x14ac:dyDescent="0.25">
      <c r="A97" s="98"/>
      <c r="B97" s="98"/>
      <c r="C97" s="98"/>
      <c r="D97" s="411" t="s">
        <v>206</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207</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208</v>
      </c>
      <c r="B106" s="410"/>
      <c r="C106" s="410"/>
      <c r="D106" s="411" t="s">
        <v>209</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210</v>
      </c>
      <c r="E108" s="413"/>
      <c r="F108" s="413"/>
      <c r="G108" s="413"/>
      <c r="H108" s="413"/>
      <c r="I108" s="413"/>
      <c r="J108" s="413"/>
      <c r="K108" s="413"/>
      <c r="L108" s="413"/>
      <c r="M108" s="413"/>
      <c r="N108" s="413"/>
    </row>
    <row r="109" spans="1:14" ht="15" customHeight="1" x14ac:dyDescent="0.25">
      <c r="A109" s="98"/>
      <c r="B109" s="98"/>
      <c r="C109" s="98"/>
      <c r="D109" s="411" t="s">
        <v>211</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212</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213</v>
      </c>
      <c r="B120" s="410"/>
      <c r="C120" s="410"/>
      <c r="D120" s="411" t="s">
        <v>214</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215</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216</v>
      </c>
      <c r="B124" s="410"/>
      <c r="C124" s="410"/>
      <c r="D124" s="411" t="s">
        <v>217</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171</v>
      </c>
      <c r="B126" s="410"/>
      <c r="C126" s="410"/>
      <c r="D126" s="411" t="s">
        <v>218</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219</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220</v>
      </c>
      <c r="B1" s="110" t="s">
        <v>221</v>
      </c>
      <c r="C1" s="110" t="s">
        <v>222</v>
      </c>
      <c r="D1" s="111" t="s">
        <v>223</v>
      </c>
    </row>
    <row r="2" spans="1:4" x14ac:dyDescent="0.25">
      <c r="A2" s="100" t="s">
        <v>224</v>
      </c>
      <c r="B2" s="101" t="s">
        <v>225</v>
      </c>
      <c r="C2" s="101" t="s">
        <v>226</v>
      </c>
      <c r="D2" s="102"/>
    </row>
    <row r="3" spans="1:4" x14ac:dyDescent="0.25">
      <c r="A3" s="103" t="s">
        <v>227</v>
      </c>
      <c r="B3" s="104" t="s">
        <v>228</v>
      </c>
      <c r="C3" s="104" t="s">
        <v>229</v>
      </c>
      <c r="D3" s="105" t="s">
        <v>230</v>
      </c>
    </row>
    <row r="4" spans="1:4" ht="30" x14ac:dyDescent="0.25">
      <c r="A4" s="103" t="s">
        <v>231</v>
      </c>
      <c r="B4" s="104" t="s">
        <v>232</v>
      </c>
      <c r="C4" s="104" t="s">
        <v>233</v>
      </c>
      <c r="D4" s="105" t="s">
        <v>234</v>
      </c>
    </row>
    <row r="5" spans="1:4" ht="45" x14ac:dyDescent="0.25">
      <c r="A5" s="103" t="s">
        <v>235</v>
      </c>
      <c r="B5" s="104" t="s">
        <v>236</v>
      </c>
      <c r="C5" s="104" t="s">
        <v>237</v>
      </c>
      <c r="D5" s="105" t="s">
        <v>238</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239</v>
      </c>
      <c r="E4" s="254"/>
      <c r="F4" s="254"/>
      <c r="G4" s="254"/>
      <c r="H4" s="254"/>
      <c r="I4" s="254"/>
      <c r="J4" s="254"/>
      <c r="K4" s="254"/>
      <c r="L4" s="255"/>
      <c r="M4" s="3" t="s">
        <v>3</v>
      </c>
      <c r="N4" s="253" t="s">
        <v>240</v>
      </c>
      <c r="O4" s="254"/>
      <c r="P4" s="254"/>
      <c r="Q4" s="254"/>
      <c r="R4" s="254"/>
      <c r="S4" s="254"/>
      <c r="T4" s="254"/>
      <c r="U4" s="255"/>
      <c r="V4" s="6"/>
      <c r="W4" s="3"/>
      <c r="X4" s="3"/>
      <c r="Y4" s="3"/>
      <c r="Z4" s="3"/>
      <c r="AA4" s="3"/>
    </row>
    <row r="5" spans="1:36" ht="13.5" thickBot="1" x14ac:dyDescent="0.3">
      <c r="A5" s="3"/>
      <c r="B5" s="3"/>
      <c r="C5" s="7" t="s">
        <v>7</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22101</v>
      </c>
      <c r="F7" s="251"/>
      <c r="G7" s="251"/>
      <c r="H7" s="251"/>
      <c r="I7" s="251"/>
      <c r="J7" s="251"/>
      <c r="K7" s="251"/>
      <c r="L7" s="252"/>
      <c r="M7" s="3"/>
      <c r="N7" s="9"/>
      <c r="O7" s="9"/>
      <c r="P7" s="244" t="s">
        <v>9</v>
      </c>
      <c r="Q7" s="259"/>
      <c r="R7" s="259"/>
      <c r="S7" s="259"/>
      <c r="T7" s="259"/>
      <c r="U7" s="259"/>
      <c r="V7" s="259"/>
      <c r="W7" s="260"/>
      <c r="X7" s="84">
        <v>12</v>
      </c>
      <c r="Y7" s="10">
        <v>12</v>
      </c>
      <c r="Z7" s="3"/>
      <c r="AA7" s="11" t="str">
        <f>D4</f>
        <v>ŠBK Junior Levice</v>
      </c>
    </row>
    <row r="8" spans="1:36" ht="13.5" customHeight="1" x14ac:dyDescent="0.25">
      <c r="A8" s="3"/>
      <c r="B8" s="3"/>
      <c r="C8" s="246" t="s">
        <v>10</v>
      </c>
      <c r="D8" s="247"/>
      <c r="E8" s="232">
        <v>45125</v>
      </c>
      <c r="F8" s="233"/>
      <c r="G8" s="233"/>
      <c r="H8" s="233"/>
      <c r="I8" s="233"/>
      <c r="J8" s="233"/>
      <c r="K8" s="233"/>
      <c r="L8" s="234"/>
      <c r="M8" s="3"/>
      <c r="N8" s="9"/>
      <c r="O8" s="9"/>
      <c r="P8" s="246" t="s">
        <v>11</v>
      </c>
      <c r="Q8" s="261"/>
      <c r="R8" s="261"/>
      <c r="S8" s="261"/>
      <c r="T8" s="261"/>
      <c r="U8" s="261"/>
      <c r="V8" s="261"/>
      <c r="W8" s="262"/>
      <c r="X8" s="85">
        <v>24</v>
      </c>
      <c r="Y8" s="12">
        <v>24</v>
      </c>
      <c r="Z8" s="3"/>
      <c r="AA8" s="11" t="str">
        <f>N4</f>
        <v>MBA Prievidza</v>
      </c>
    </row>
    <row r="9" spans="1:36" ht="13.5" customHeight="1" x14ac:dyDescent="0.25">
      <c r="A9" s="3"/>
      <c r="B9" s="3"/>
      <c r="C9" s="246" t="s">
        <v>12</v>
      </c>
      <c r="D9" s="247"/>
      <c r="E9" s="235" t="s">
        <v>74</v>
      </c>
      <c r="F9" s="236"/>
      <c r="G9" s="236"/>
      <c r="H9" s="236"/>
      <c r="I9" s="236"/>
      <c r="J9" s="236"/>
      <c r="K9" s="236"/>
      <c r="L9" s="237"/>
      <c r="M9" s="3"/>
      <c r="N9" s="9"/>
      <c r="O9" s="9"/>
      <c r="P9" s="246" t="s">
        <v>14</v>
      </c>
      <c r="Q9" s="261"/>
      <c r="R9" s="261"/>
      <c r="S9" s="261"/>
      <c r="T9" s="261"/>
      <c r="U9" s="261"/>
      <c r="V9" s="261"/>
      <c r="W9" s="262"/>
      <c r="X9" s="85">
        <v>40</v>
      </c>
      <c r="Y9" s="12">
        <v>40</v>
      </c>
      <c r="Z9" s="3"/>
      <c r="AA9" s="3"/>
    </row>
    <row r="10" spans="1:36" ht="13.5" customHeight="1" x14ac:dyDescent="0.25">
      <c r="A10" s="3"/>
      <c r="B10" s="3"/>
      <c r="C10" s="246" t="s">
        <v>15</v>
      </c>
      <c r="D10" s="247"/>
      <c r="E10" s="238" t="s">
        <v>241</v>
      </c>
      <c r="F10" s="239"/>
      <c r="G10" s="239"/>
      <c r="H10" s="239"/>
      <c r="I10" s="239"/>
      <c r="J10" s="239"/>
      <c r="K10" s="239"/>
      <c r="L10" s="240"/>
      <c r="M10" s="3"/>
      <c r="N10" s="9"/>
      <c r="O10" s="9"/>
      <c r="P10" s="246" t="s">
        <v>17</v>
      </c>
      <c r="Q10" s="261"/>
      <c r="R10" s="261"/>
      <c r="S10" s="261"/>
      <c r="T10" s="261"/>
      <c r="U10" s="261"/>
      <c r="V10" s="261"/>
      <c r="W10" s="262"/>
      <c r="X10" s="85">
        <v>55</v>
      </c>
      <c r="Y10" s="12">
        <v>57</v>
      </c>
      <c r="Z10" s="3"/>
      <c r="AA10" s="3"/>
    </row>
    <row r="11" spans="1:36" ht="13.5" customHeight="1" thickBot="1" x14ac:dyDescent="0.3">
      <c r="A11" s="3"/>
      <c r="B11" s="3"/>
      <c r="C11" s="248" t="s">
        <v>18</v>
      </c>
      <c r="D11" s="249"/>
      <c r="E11" s="241" t="s">
        <v>239</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242</v>
      </c>
      <c r="C16" s="18" t="s">
        <v>243</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43</v>
      </c>
      <c r="AG16" s="17"/>
      <c r="AH16"/>
      <c r="AI16"/>
      <c r="AJ16"/>
    </row>
    <row r="17" spans="1:36" ht="15" x14ac:dyDescent="0.25">
      <c r="A17" s="3"/>
      <c r="B17" s="88" t="s">
        <v>244</v>
      </c>
      <c r="C17" s="26" t="s">
        <v>245</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46</v>
      </c>
      <c r="AG17" s="17"/>
      <c r="AH17"/>
      <c r="AI17"/>
      <c r="AJ17"/>
    </row>
    <row r="18" spans="1:36" ht="15" x14ac:dyDescent="0.25">
      <c r="A18" s="3"/>
      <c r="B18" s="88" t="s">
        <v>41</v>
      </c>
      <c r="C18" s="26" t="s">
        <v>246</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49</v>
      </c>
      <c r="AG18" s="17"/>
      <c r="AH18"/>
      <c r="AI18"/>
      <c r="AJ18"/>
    </row>
    <row r="19" spans="1:36" ht="15" x14ac:dyDescent="0.25">
      <c r="A19" s="3"/>
      <c r="B19" s="88" t="s">
        <v>44</v>
      </c>
      <c r="C19" s="26" t="s">
        <v>247</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52</v>
      </c>
      <c r="AG19" s="17"/>
      <c r="AH19"/>
      <c r="AI19"/>
      <c r="AJ19"/>
    </row>
    <row r="20" spans="1:36" ht="15.75" thickBot="1" x14ac:dyDescent="0.3">
      <c r="A20" s="3"/>
      <c r="B20" s="89" t="s">
        <v>47</v>
      </c>
      <c r="C20" s="34" t="s">
        <v>248</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55</v>
      </c>
      <c r="AG20" s="17"/>
      <c r="AH20"/>
      <c r="AI20"/>
      <c r="AJ20"/>
    </row>
    <row r="21" spans="1:36" ht="15" x14ac:dyDescent="0.25">
      <c r="A21" s="3"/>
      <c r="B21" s="88" t="s">
        <v>249</v>
      </c>
      <c r="C21" s="42" t="s">
        <v>250</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58</v>
      </c>
      <c r="AG21" s="17"/>
      <c r="AH21"/>
      <c r="AI21"/>
      <c r="AJ21"/>
    </row>
    <row r="22" spans="1:36" ht="15" x14ac:dyDescent="0.25">
      <c r="A22" s="3"/>
      <c r="B22" s="88" t="s">
        <v>50</v>
      </c>
      <c r="C22" s="42" t="s">
        <v>251</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53</v>
      </c>
      <c r="C23" s="42" t="s">
        <v>252</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56</v>
      </c>
      <c r="C24" s="42" t="s">
        <v>253</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69</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70</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73</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74</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13</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22101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10</v>
      </c>
      <c r="D52" s="171"/>
      <c r="E52" s="223">
        <f>E8</f>
        <v>45125</v>
      </c>
      <c r="F52" s="224"/>
      <c r="G52" s="224"/>
      <c r="H52" s="224"/>
      <c r="I52" s="224"/>
      <c r="J52" s="224"/>
      <c r="K52" s="224"/>
      <c r="L52" s="225"/>
      <c r="M52" s="3"/>
      <c r="N52" s="226" t="s">
        <v>254</v>
      </c>
      <c r="O52" s="177" t="s">
        <v>251</v>
      </c>
      <c r="P52" s="177" t="s">
        <v>251</v>
      </c>
      <c r="Q52" s="177" t="s">
        <v>251</v>
      </c>
      <c r="R52" s="177" t="s">
        <v>251</v>
      </c>
      <c r="S52" s="177" t="s">
        <v>251</v>
      </c>
      <c r="T52" s="177" t="s">
        <v>251</v>
      </c>
      <c r="U52" s="177" t="s">
        <v>251</v>
      </c>
      <c r="V52" s="177" t="s">
        <v>251</v>
      </c>
      <c r="W52" s="177" t="s">
        <v>251</v>
      </c>
      <c r="X52" s="177" t="s">
        <v>251</v>
      </c>
      <c r="Y52" s="177">
        <v>9</v>
      </c>
      <c r="Z52" s="178"/>
      <c r="AA52" s="9"/>
      <c r="AH52"/>
      <c r="AI52"/>
      <c r="AJ52"/>
    </row>
    <row r="53" spans="1:36" ht="15" x14ac:dyDescent="0.25">
      <c r="A53" s="3"/>
      <c r="B53" s="3"/>
      <c r="C53" s="170" t="s">
        <v>12</v>
      </c>
      <c r="D53" s="171"/>
      <c r="E53" s="212" t="str">
        <f>E9</f>
        <v>Starší žiaci U15</v>
      </c>
      <c r="F53" s="213"/>
      <c r="G53" s="213"/>
      <c r="H53" s="213"/>
      <c r="I53" s="213"/>
      <c r="J53" s="213"/>
      <c r="K53" s="213"/>
      <c r="L53" s="214"/>
      <c r="M53" s="3"/>
      <c r="N53" s="227" t="s">
        <v>255</v>
      </c>
      <c r="O53" s="179" t="s">
        <v>252</v>
      </c>
      <c r="P53" s="179" t="s">
        <v>252</v>
      </c>
      <c r="Q53" s="179" t="s">
        <v>252</v>
      </c>
      <c r="R53" s="179" t="s">
        <v>252</v>
      </c>
      <c r="S53" s="179" t="s">
        <v>252</v>
      </c>
      <c r="T53" s="179" t="s">
        <v>252</v>
      </c>
      <c r="U53" s="179" t="s">
        <v>252</v>
      </c>
      <c r="V53" s="179" t="s">
        <v>252</v>
      </c>
      <c r="W53" s="179" t="s">
        <v>252</v>
      </c>
      <c r="X53" s="179" t="s">
        <v>252</v>
      </c>
      <c r="Y53" s="179">
        <v>9</v>
      </c>
      <c r="Z53" s="180"/>
      <c r="AA53" s="9"/>
      <c r="AH53"/>
      <c r="AI53"/>
      <c r="AJ53"/>
    </row>
    <row r="54" spans="1:36" ht="15.75" thickBot="1" x14ac:dyDescent="0.3">
      <c r="A54" s="3"/>
      <c r="B54" s="3"/>
      <c r="C54" s="170" t="s">
        <v>15</v>
      </c>
      <c r="D54" s="171"/>
      <c r="E54" s="172" t="str">
        <f t="shared" ref="E54" si="14">E10</f>
        <v>Samuel Pacala</v>
      </c>
      <c r="F54" s="173"/>
      <c r="G54" s="173"/>
      <c r="H54" s="173"/>
      <c r="I54" s="173"/>
      <c r="J54" s="173"/>
      <c r="K54" s="173"/>
      <c r="L54" s="174"/>
      <c r="M54" s="3"/>
      <c r="N54" s="167" t="s">
        <v>256</v>
      </c>
      <c r="O54" s="168" t="s">
        <v>253</v>
      </c>
      <c r="P54" s="168" t="s">
        <v>253</v>
      </c>
      <c r="Q54" s="168" t="s">
        <v>253</v>
      </c>
      <c r="R54" s="168" t="s">
        <v>253</v>
      </c>
      <c r="S54" s="168" t="s">
        <v>253</v>
      </c>
      <c r="T54" s="168" t="s">
        <v>253</v>
      </c>
      <c r="U54" s="168" t="s">
        <v>253</v>
      </c>
      <c r="V54" s="168" t="s">
        <v>253</v>
      </c>
      <c r="W54" s="168" t="s">
        <v>253</v>
      </c>
      <c r="X54" s="169" t="s">
        <v>253</v>
      </c>
      <c r="Y54" s="175">
        <v>9</v>
      </c>
      <c r="Z54" s="176"/>
      <c r="AA54" s="9"/>
    </row>
    <row r="55" spans="1:36" ht="15.75" thickBot="1" x14ac:dyDescent="0.3">
      <c r="A55" s="3"/>
      <c r="B55" s="3"/>
      <c r="C55" s="201" t="s">
        <v>18</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109</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110</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112</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Daniel</cp:lastModifiedBy>
  <cp:revision/>
  <dcterms:created xsi:type="dcterms:W3CDTF">2023-05-01T13:26:08Z</dcterms:created>
  <dcterms:modified xsi:type="dcterms:W3CDTF">2025-02-17T10:11:34Z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